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970" windowHeight="6120"/>
  </bookViews>
  <sheets>
    <sheet name="KÚ Smrečany" sheetId="1" r:id="rId1"/>
    <sheet name="KÚ Jalovec" sheetId="2" r:id="rId2"/>
    <sheet name="KÚ Okoličné" sheetId="3" r:id="rId3"/>
    <sheet name="KÚ Lipt.Ján" sheetId="4" r:id="rId4"/>
    <sheet name="KÚ Žiar" sheetId="5" r:id="rId5"/>
    <sheet name="MPPS Smrečany" sheetId="8" r:id="rId6"/>
    <sheet name="Prehľad celkom" sheetId="7" r:id="rId7"/>
  </sheets>
  <externalReferences>
    <externalReference r:id="rId8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/>
  <c r="H5"/>
  <c r="G5"/>
  <c r="G6" s="1"/>
  <c r="F5"/>
  <c r="E5"/>
  <c r="J5" s="1"/>
  <c r="L5" s="1"/>
  <c r="I4"/>
  <c r="I6" s="1"/>
  <c r="H4"/>
  <c r="H6" s="1"/>
  <c r="F4"/>
  <c r="F6" s="1"/>
  <c r="E4"/>
  <c r="J4" s="1"/>
  <c r="J6" l="1"/>
  <c r="L4"/>
  <c r="L6" s="1"/>
  <c r="E6"/>
  <c r="D40" i="7" l="1"/>
  <c r="C40"/>
  <c r="D26"/>
  <c r="C26"/>
  <c r="D20"/>
  <c r="C20"/>
  <c r="D14"/>
  <c r="C14"/>
  <c r="D8"/>
  <c r="C8"/>
  <c r="E9" i="5" l="1"/>
  <c r="E10"/>
  <c r="E8"/>
  <c r="E55" i="4"/>
  <c r="E54" s="1"/>
  <c r="E53"/>
  <c r="E19" i="3"/>
  <c r="E10" i="2"/>
  <c r="E11"/>
  <c r="E9"/>
  <c r="E54" i="1"/>
  <c r="E53" s="1"/>
  <c r="E52"/>
</calcChain>
</file>

<file path=xl/sharedStrings.xml><?xml version="1.0" encoding="utf-8"?>
<sst xmlns="http://schemas.openxmlformats.org/spreadsheetml/2006/main" count="511" uniqueCount="156">
  <si>
    <t>KÚ: SMREČANY</t>
  </si>
  <si>
    <t>L.V.</t>
  </si>
  <si>
    <t>P.Č.</t>
  </si>
  <si>
    <t>Kultúra</t>
  </si>
  <si>
    <t>Lokalita</t>
  </si>
  <si>
    <t>Užívateľ</t>
  </si>
  <si>
    <t>1228/2</t>
  </si>
  <si>
    <t>TTP</t>
  </si>
  <si>
    <t>Zámostie plavy</t>
  </si>
  <si>
    <t>S</t>
  </si>
  <si>
    <t>669/1</t>
  </si>
  <si>
    <t>Žiarska Dolina</t>
  </si>
  <si>
    <t>679/502</t>
  </si>
  <si>
    <t>678/501</t>
  </si>
  <si>
    <t>LES</t>
  </si>
  <si>
    <t>Smrekovec</t>
  </si>
  <si>
    <t>467/502</t>
  </si>
  <si>
    <t>OP</t>
  </si>
  <si>
    <t>Miglesy</t>
  </si>
  <si>
    <t>Zámostie</t>
  </si>
  <si>
    <t>678/502</t>
  </si>
  <si>
    <t>679/501</t>
  </si>
  <si>
    <t>670/501</t>
  </si>
  <si>
    <t>1227/2</t>
  </si>
  <si>
    <t>ostatné</t>
  </si>
  <si>
    <t>Plavy</t>
  </si>
  <si>
    <t>Smrekovo-Liesek</t>
  </si>
  <si>
    <t>Plavy-Vitálišovce</t>
  </si>
  <si>
    <t>Vodojem Zámostie</t>
  </si>
  <si>
    <t>Vitálišovce</t>
  </si>
  <si>
    <t>V.Vrbička</t>
  </si>
  <si>
    <t>1534/2</t>
  </si>
  <si>
    <t>1234/2</t>
  </si>
  <si>
    <t>Popri  Smrečianke PD</t>
  </si>
  <si>
    <t>Pred PD</t>
  </si>
  <si>
    <t>Náhon do mlyna</t>
  </si>
  <si>
    <t>Plavy N.K.</t>
  </si>
  <si>
    <t>Hubáň</t>
  </si>
  <si>
    <t>Popri Vrbičke</t>
  </si>
  <si>
    <t xml:space="preserve">Pod PD </t>
  </si>
  <si>
    <t>Výhon na chrasť</t>
  </si>
  <si>
    <t xml:space="preserve">Rybníky </t>
  </si>
  <si>
    <t>386/2</t>
  </si>
  <si>
    <t>88/501</t>
  </si>
  <si>
    <t>88/506</t>
  </si>
  <si>
    <t>88/504</t>
  </si>
  <si>
    <t>88/507</t>
  </si>
  <si>
    <t>88/508</t>
  </si>
  <si>
    <t>88/509</t>
  </si>
  <si>
    <t>88/511</t>
  </si>
  <si>
    <t>88/502</t>
  </si>
  <si>
    <t>88/510</t>
  </si>
  <si>
    <t>88/512</t>
  </si>
  <si>
    <t>88/513</t>
  </si>
  <si>
    <t>1764/1</t>
  </si>
  <si>
    <t>1764/2</t>
  </si>
  <si>
    <t>1764/3</t>
  </si>
  <si>
    <t>1997/1</t>
  </si>
  <si>
    <t>1997/2</t>
  </si>
  <si>
    <t>Mukovská</t>
  </si>
  <si>
    <t>674/501</t>
  </si>
  <si>
    <t xml:space="preserve">Bogušovská </t>
  </si>
  <si>
    <t>Šuchtarce</t>
  </si>
  <si>
    <t xml:space="preserve">OP </t>
  </si>
  <si>
    <t>KÚ: ŽIAR</t>
  </si>
  <si>
    <t>KÚ: JALOVEC</t>
  </si>
  <si>
    <t>KÚ: OKOLIČNÉ</t>
  </si>
  <si>
    <t>KÚ: LIPTOVSKÝ JÁN</t>
  </si>
  <si>
    <t>3497/39</t>
  </si>
  <si>
    <t>1762/1</t>
  </si>
  <si>
    <t>1762/2</t>
  </si>
  <si>
    <t>1764/4</t>
  </si>
  <si>
    <t>1764/5</t>
  </si>
  <si>
    <t>1764/6</t>
  </si>
  <si>
    <t>1764/7</t>
  </si>
  <si>
    <t>1764/8</t>
  </si>
  <si>
    <t>1764/9</t>
  </si>
  <si>
    <t>1764/10</t>
  </si>
  <si>
    <t>2006/1</t>
  </si>
  <si>
    <t>2006/2</t>
  </si>
  <si>
    <t>1752/1</t>
  </si>
  <si>
    <t>1752/2</t>
  </si>
  <si>
    <t>1758/1</t>
  </si>
  <si>
    <t>1758/2</t>
  </si>
  <si>
    <t>ost.ploha</t>
  </si>
  <si>
    <t xml:space="preserve">LES </t>
  </si>
  <si>
    <t>Medzi vršky</t>
  </si>
  <si>
    <t>Medz ivršky</t>
  </si>
  <si>
    <t>Chrasť Smrečany</t>
  </si>
  <si>
    <t>Obec Smrečany NK</t>
  </si>
  <si>
    <t>Plavy NK</t>
  </si>
  <si>
    <r>
      <t>m</t>
    </r>
    <r>
      <rPr>
        <b/>
        <vertAlign val="superscript"/>
        <sz val="14"/>
        <color rgb="FFFF0000"/>
        <rFont val="Calibri"/>
        <family val="2"/>
        <charset val="238"/>
        <scheme val="minor"/>
      </rPr>
      <t>2</t>
    </r>
  </si>
  <si>
    <t>Sumár les- stredisko 1</t>
  </si>
  <si>
    <t>Sumár TTP OP OST - stredisko 2</t>
  </si>
  <si>
    <t>Sumár spolu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</si>
  <si>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</si>
  <si>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2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</si>
  <si>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2"/>
        <color rgb="FFFF000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</si>
  <si>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2"/>
        <color theme="9"/>
        <rFont val="Calibri"/>
        <family val="2"/>
        <charset val="238"/>
        <scheme val="minor"/>
      </rPr>
      <t>2</t>
    </r>
  </si>
  <si>
    <t>Lanište</t>
  </si>
  <si>
    <t>Krivô, Tupô</t>
  </si>
  <si>
    <t>88/505</t>
  </si>
  <si>
    <t>Smrečany</t>
  </si>
  <si>
    <t>Jalovec</t>
  </si>
  <si>
    <t>Okoličné</t>
  </si>
  <si>
    <t>L.Ján</t>
  </si>
  <si>
    <t>Žiar</t>
  </si>
  <si>
    <t>Spolu</t>
  </si>
  <si>
    <r>
      <t>Spolu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</si>
  <si>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Počet hlasov</t>
  </si>
  <si>
    <t>Sumár les</t>
  </si>
  <si>
    <t xml:space="preserve">Sumár TTP OP OST </t>
  </si>
  <si>
    <t>Za les</t>
  </si>
  <si>
    <t>Za TTP</t>
  </si>
  <si>
    <t>Hlasy</t>
  </si>
  <si>
    <t>Návrh užívania spoločných nehnuteľností MPPS Smrečany</t>
  </si>
  <si>
    <t>pr obdobie rokov 2015 - 2026</t>
  </si>
  <si>
    <t>KÚ Smrečany</t>
  </si>
  <si>
    <r>
      <t>m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</si>
  <si>
    <t>hlasy</t>
  </si>
  <si>
    <t>TTP + OP</t>
  </si>
  <si>
    <t>les</t>
  </si>
  <si>
    <t>KÚ Žiar</t>
  </si>
  <si>
    <t>KÚ Lipt. Ján</t>
  </si>
  <si>
    <t>KÚ Jalovec</t>
  </si>
  <si>
    <t>KÚ Okoličné</t>
  </si>
  <si>
    <t>MPPS spolu</t>
  </si>
  <si>
    <t>MPPS celkom:</t>
  </si>
  <si>
    <t>Sumár MPPS Smrečany</t>
  </si>
  <si>
    <t>Hospodárske strediská MPPS Smrečany</t>
  </si>
  <si>
    <r>
      <t>Výmera/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</si>
  <si>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Stredisko č.1 LES  SMREČANY</t>
  </si>
  <si>
    <t>246  7013</t>
  </si>
  <si>
    <t xml:space="preserve">KÚ: Smrečany </t>
  </si>
  <si>
    <t xml:space="preserve">LV: 380,575,865 </t>
  </si>
  <si>
    <t xml:space="preserve">KÚ: Žiar             </t>
  </si>
  <si>
    <t>LV: 549,551</t>
  </si>
  <si>
    <t xml:space="preserve">KÚ:Jalovec        </t>
  </si>
  <si>
    <t>LV: 334</t>
  </si>
  <si>
    <t>Stredisko č.2 LES LIPTOVSKÝ JÁN</t>
  </si>
  <si>
    <t>448  6502</t>
  </si>
  <si>
    <t xml:space="preserve">KÚ: Lipt.Ján </t>
  </si>
  <si>
    <t>LV: 512,1379</t>
  </si>
  <si>
    <t>Stredisko č.3 TTP+OP+ost.</t>
  </si>
  <si>
    <t>217  4550</t>
  </si>
  <si>
    <t>KÚ: Smrečany</t>
  </si>
  <si>
    <t xml:space="preserve"> LV:341,372,377,378,442,454,493,547,563,594,671,672,673,674,864,885,886,901,919,921,1047</t>
  </si>
  <si>
    <t>KÚ:Žiar</t>
  </si>
  <si>
    <t xml:space="preserve"> LV: 731</t>
  </si>
  <si>
    <t>KÚ :  Jalovec</t>
  </si>
  <si>
    <t xml:space="preserve"> LV: 219</t>
  </si>
  <si>
    <t xml:space="preserve">KÚ: Lipt. Ján </t>
  </si>
  <si>
    <t>KÚ: Okoličné</t>
  </si>
  <si>
    <t xml:space="preserve"> LV: 2100,2101</t>
  </si>
  <si>
    <t xml:space="preserve">MPPS SPOLU: </t>
  </si>
  <si>
    <t>912  8065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</si>
</sst>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rgb="FFFF0000"/>
      <name val="Calibri"/>
      <family val="2"/>
      <charset val="238"/>
      <scheme val="minor"/>
    </font>
    <font>
      <sz val="12"/>
      <color theme="9"/>
      <name val="Calibri"/>
      <family val="2"/>
      <charset val="238"/>
      <scheme val="minor"/>
    </font>
    <font>
      <vertAlign val="superscript"/>
      <sz val="12"/>
      <color theme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0" xfId="0" applyFont="1"/>
    <xf numFmtId="0" fontId="9" fillId="0" borderId="0" xfId="0" applyFont="1" applyFill="1" applyBorder="1" applyAlignment="1">
      <alignment horizontal="left"/>
    </xf>
    <xf numFmtId="3" fontId="0" fillId="0" borderId="0" xfId="0" applyNumberFormat="1"/>
    <xf numFmtId="0" fontId="11" fillId="0" borderId="11" xfId="0" applyFont="1" applyBorder="1" applyAlignment="1">
      <alignment horizontal="center"/>
    </xf>
    <xf numFmtId="3" fontId="12" fillId="0" borderId="0" xfId="0" applyNumberFormat="1" applyFont="1"/>
    <xf numFmtId="0" fontId="13" fillId="0" borderId="0" xfId="0" applyFont="1" applyFill="1" applyBorder="1" applyAlignment="1">
      <alignment horizontal="lef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2" xfId="0" applyFont="1" applyBorder="1"/>
    <xf numFmtId="0" fontId="16" fillId="0" borderId="13" xfId="0" applyFont="1" applyBorder="1" applyAlignment="1">
      <alignment horizontal="center"/>
    </xf>
    <xf numFmtId="0" fontId="13" fillId="0" borderId="12" xfId="0" applyFont="1" applyBorder="1"/>
    <xf numFmtId="0" fontId="13" fillId="0" borderId="4" xfId="0" applyFont="1" applyBorder="1"/>
    <xf numFmtId="0" fontId="16" fillId="0" borderId="0" xfId="0" applyFont="1"/>
    <xf numFmtId="3" fontId="16" fillId="0" borderId="0" xfId="0" applyNumberFormat="1" applyFont="1"/>
    <xf numFmtId="0" fontId="16" fillId="0" borderId="0" xfId="0" applyFont="1" applyFill="1" applyBorder="1" applyAlignment="1">
      <alignment horizontal="left"/>
    </xf>
    <xf numFmtId="3" fontId="9" fillId="0" borderId="0" xfId="0" applyNumberFormat="1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6" fillId="0" borderId="1" xfId="0" applyNumberFormat="1" applyFont="1" applyBorder="1"/>
    <xf numFmtId="3" fontId="12" fillId="0" borderId="1" xfId="0" applyNumberFormat="1" applyFont="1" applyBorder="1"/>
    <xf numFmtId="0" fontId="12" fillId="0" borderId="1" xfId="0" applyFont="1" applyBorder="1"/>
    <xf numFmtId="3" fontId="0" fillId="0" borderId="1" xfId="0" applyNumberFormat="1" applyBorder="1"/>
    <xf numFmtId="3" fontId="20" fillId="2" borderId="1" xfId="0" applyNumberFormat="1" applyFont="1" applyFill="1" applyBorder="1"/>
    <xf numFmtId="3" fontId="3" fillId="2" borderId="1" xfId="0" applyNumberFormat="1" applyFont="1" applyFill="1" applyBorder="1"/>
    <xf numFmtId="0" fontId="16" fillId="0" borderId="11" xfId="0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Alignment="1"/>
    <xf numFmtId="0" fontId="16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0" fillId="0" borderId="16" xfId="0" applyBorder="1"/>
    <xf numFmtId="0" fontId="23" fillId="0" borderId="0" xfId="0" applyFont="1" applyBorder="1"/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21" fillId="0" borderId="17" xfId="0" applyFont="1" applyBorder="1"/>
    <xf numFmtId="0" fontId="21" fillId="0" borderId="18" xfId="0" applyFont="1" applyBorder="1"/>
    <xf numFmtId="0" fontId="21" fillId="0" borderId="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6" fillId="0" borderId="24" xfId="0" applyFont="1" applyBorder="1"/>
    <xf numFmtId="0" fontId="6" fillId="0" borderId="16" xfId="0" applyFont="1" applyBorder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1" fillId="0" borderId="27" xfId="0" applyFont="1" applyBorder="1"/>
    <xf numFmtId="0" fontId="21" fillId="0" borderId="28" xfId="0" applyFont="1" applyBorder="1"/>
    <xf numFmtId="0" fontId="21" fillId="0" borderId="12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5" fillId="0" borderId="24" xfId="0" applyFont="1" applyBorder="1"/>
    <xf numFmtId="0" fontId="25" fillId="0" borderId="16" xfId="0" applyFont="1" applyBorder="1"/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 applyAlignment="1">
      <alignment horizontal="center"/>
    </xf>
    <xf numFmtId="0" fontId="26" fillId="0" borderId="0" xfId="0" applyFont="1"/>
    <xf numFmtId="0" fontId="0" fillId="3" borderId="3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1" fontId="19" fillId="0" borderId="7" xfId="0" applyNumberFormat="1" applyFont="1" applyFill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3" fontId="1" fillId="0" borderId="9" xfId="0" applyNumberFormat="1" applyFont="1" applyBorder="1"/>
    <xf numFmtId="3" fontId="18" fillId="2" borderId="9" xfId="0" applyNumberFormat="1" applyFont="1" applyFill="1" applyBorder="1"/>
    <xf numFmtId="3" fontId="18" fillId="0" borderId="9" xfId="0" applyNumberFormat="1" applyFont="1" applyFill="1" applyBorder="1" applyAlignment="1">
      <alignment horizontal="center"/>
    </xf>
    <xf numFmtId="1" fontId="19" fillId="0" borderId="10" xfId="0" applyNumberFormat="1" applyFont="1" applyFill="1" applyBorder="1" applyAlignment="1">
      <alignment horizontal="center"/>
    </xf>
    <xf numFmtId="0" fontId="0" fillId="0" borderId="0" xfId="0" applyBorder="1"/>
    <xf numFmtId="0" fontId="0" fillId="3" borderId="27" xfId="0" applyFill="1" applyBorder="1"/>
    <xf numFmtId="0" fontId="0" fillId="3" borderId="28" xfId="0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7" fillId="0" borderId="35" xfId="0" applyFont="1" applyBorder="1"/>
    <xf numFmtId="0" fontId="27" fillId="0" borderId="0" xfId="0" applyFont="1" applyBorder="1"/>
    <xf numFmtId="3" fontId="28" fillId="0" borderId="0" xfId="0" applyNumberFormat="1" applyFont="1" applyBorder="1"/>
    <xf numFmtId="0" fontId="28" fillId="0" borderId="0" xfId="0" applyFont="1" applyBorder="1"/>
    <xf numFmtId="3" fontId="28" fillId="0" borderId="36" xfId="0" applyNumberFormat="1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35" xfId="0" applyFont="1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3" fillId="0" borderId="35" xfId="0" applyFont="1" applyBorder="1"/>
    <xf numFmtId="3" fontId="0" fillId="0" borderId="39" xfId="0" applyNumberForma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6" xfId="0" applyFill="1" applyBorder="1"/>
    <xf numFmtId="0" fontId="0" fillId="0" borderId="25" xfId="0" applyFill="1" applyBorder="1"/>
    <xf numFmtId="0" fontId="26" fillId="0" borderId="24" xfId="0" applyFont="1" applyBorder="1"/>
    <xf numFmtId="0" fontId="26" fillId="0" borderId="16" xfId="0" applyFont="1" applyBorder="1"/>
    <xf numFmtId="3" fontId="26" fillId="0" borderId="16" xfId="0" applyNumberFormat="1" applyFont="1" applyBorder="1"/>
    <xf numFmtId="3" fontId="26" fillId="0" borderId="25" xfId="0" applyNumberFormat="1" applyFont="1" applyBorder="1"/>
    <xf numFmtId="0" fontId="26" fillId="0" borderId="38" xfId="0" applyFont="1" applyBorder="1" applyAlignment="1">
      <alignment horizontal="center"/>
    </xf>
    <xf numFmtId="0" fontId="1" fillId="0" borderId="0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rb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Ú Smrečany"/>
      <sheetName val="KÚ Jalovec"/>
      <sheetName val="KÚ Okoličné"/>
      <sheetName val="KÚ Lipt.Ján"/>
      <sheetName val="KÚ Žiar"/>
      <sheetName val="MPPS Smrečany"/>
    </sheetNames>
    <sheetDataSet>
      <sheetData sheetId="0">
        <row r="52">
          <cell r="E52">
            <v>881014</v>
          </cell>
        </row>
        <row r="53">
          <cell r="E53">
            <v>1396629</v>
          </cell>
        </row>
      </sheetData>
      <sheetData sheetId="1">
        <row r="9">
          <cell r="E9">
            <v>1243781</v>
          </cell>
        </row>
        <row r="10">
          <cell r="E10">
            <v>432748</v>
          </cell>
        </row>
      </sheetData>
      <sheetData sheetId="2">
        <row r="19">
          <cell r="E19">
            <v>57330</v>
          </cell>
        </row>
      </sheetData>
      <sheetData sheetId="3">
        <row r="53">
          <cell r="E53">
            <v>4486502</v>
          </cell>
        </row>
        <row r="54">
          <cell r="E54">
            <v>183887</v>
          </cell>
        </row>
      </sheetData>
      <sheetData sheetId="4">
        <row r="8">
          <cell r="E8">
            <v>342218</v>
          </cell>
        </row>
        <row r="9">
          <cell r="E9">
            <v>103956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tabSelected="1" topLeftCell="A40" workbookViewId="0">
      <selection activeCell="L54" sqref="L54"/>
    </sheetView>
  </sheetViews>
  <sheetFormatPr defaultRowHeight="15"/>
  <cols>
    <col min="2" max="2" width="10" customWidth="1"/>
    <col min="3" max="3" width="10.28515625" customWidth="1"/>
    <col min="4" max="4" width="10" customWidth="1"/>
    <col min="5" max="5" width="22.28515625" customWidth="1"/>
    <col min="6" max="6" width="10.7109375" customWidth="1"/>
  </cols>
  <sheetData>
    <row r="1" spans="1:6" ht="23.25">
      <c r="B1" s="4" t="s">
        <v>0</v>
      </c>
      <c r="C1" s="4"/>
    </row>
    <row r="2" spans="1:6" ht="15.75" thickBot="1"/>
    <row r="3" spans="1:6" ht="21.75" thickBot="1">
      <c r="A3" s="18" t="s">
        <v>1</v>
      </c>
      <c r="B3" s="19" t="s">
        <v>2</v>
      </c>
      <c r="C3" s="19" t="s">
        <v>91</v>
      </c>
      <c r="D3" s="19" t="s">
        <v>3</v>
      </c>
      <c r="E3" s="19" t="s">
        <v>4</v>
      </c>
      <c r="F3" s="20" t="s">
        <v>5</v>
      </c>
    </row>
    <row r="4" spans="1:6" ht="15.75">
      <c r="A4" s="78">
        <v>341</v>
      </c>
      <c r="B4" s="30" t="s">
        <v>6</v>
      </c>
      <c r="C4" s="31">
        <v>15744</v>
      </c>
      <c r="D4" s="32" t="s">
        <v>7</v>
      </c>
      <c r="E4" s="30" t="s">
        <v>8</v>
      </c>
      <c r="F4" s="33" t="s">
        <v>9</v>
      </c>
    </row>
    <row r="5" spans="1:6" ht="15.75">
      <c r="A5" s="79"/>
      <c r="B5" s="34">
        <v>1229</v>
      </c>
      <c r="C5" s="34">
        <v>727</v>
      </c>
      <c r="D5" s="35" t="s">
        <v>7</v>
      </c>
      <c r="E5" s="36" t="s">
        <v>8</v>
      </c>
      <c r="F5" s="37" t="s">
        <v>9</v>
      </c>
    </row>
    <row r="6" spans="1:6" ht="16.5" thickBot="1">
      <c r="A6" s="80"/>
      <c r="B6" s="38">
        <v>1230</v>
      </c>
      <c r="C6" s="38">
        <v>3152</v>
      </c>
      <c r="D6" s="39" t="s">
        <v>7</v>
      </c>
      <c r="E6" s="40" t="s">
        <v>8</v>
      </c>
      <c r="F6" s="41" t="s">
        <v>9</v>
      </c>
    </row>
    <row r="7" spans="1:6" ht="16.5" thickBot="1">
      <c r="A7" s="17">
        <v>372</v>
      </c>
      <c r="B7" s="42" t="s">
        <v>10</v>
      </c>
      <c r="C7" s="42">
        <v>410022</v>
      </c>
      <c r="D7" s="43" t="s">
        <v>7</v>
      </c>
      <c r="E7" s="44" t="s">
        <v>11</v>
      </c>
      <c r="F7" s="45" t="s">
        <v>9</v>
      </c>
    </row>
    <row r="8" spans="1:6" ht="16.5" thickBot="1">
      <c r="A8" s="17">
        <v>377</v>
      </c>
      <c r="B8" s="42" t="s">
        <v>12</v>
      </c>
      <c r="C8" s="42">
        <v>38128</v>
      </c>
      <c r="D8" s="43" t="s">
        <v>7</v>
      </c>
      <c r="E8" s="44" t="s">
        <v>86</v>
      </c>
      <c r="F8" s="45" t="s">
        <v>9</v>
      </c>
    </row>
    <row r="9" spans="1:6" ht="16.5" thickBot="1">
      <c r="A9" s="17">
        <v>378</v>
      </c>
      <c r="B9" s="42" t="s">
        <v>13</v>
      </c>
      <c r="C9" s="42">
        <v>42077</v>
      </c>
      <c r="D9" s="43" t="s">
        <v>7</v>
      </c>
      <c r="E9" s="44" t="s">
        <v>87</v>
      </c>
      <c r="F9" s="45" t="s">
        <v>9</v>
      </c>
    </row>
    <row r="10" spans="1:6" ht="16.5" thickBot="1">
      <c r="A10" s="24">
        <v>380</v>
      </c>
      <c r="B10" s="46">
        <v>680</v>
      </c>
      <c r="C10" s="46">
        <v>244399</v>
      </c>
      <c r="D10" s="47" t="s">
        <v>14</v>
      </c>
      <c r="E10" s="48" t="s">
        <v>15</v>
      </c>
      <c r="F10" s="49" t="s">
        <v>9</v>
      </c>
    </row>
    <row r="11" spans="1:6" ht="16.5" thickBot="1">
      <c r="A11" s="17">
        <v>442</v>
      </c>
      <c r="B11" s="42" t="s">
        <v>16</v>
      </c>
      <c r="C11" s="42">
        <v>157559</v>
      </c>
      <c r="D11" s="43" t="s">
        <v>17</v>
      </c>
      <c r="E11" s="44" t="s">
        <v>18</v>
      </c>
      <c r="F11" s="45" t="s">
        <v>9</v>
      </c>
    </row>
    <row r="12" spans="1:6" ht="15.75">
      <c r="A12" s="78">
        <v>454</v>
      </c>
      <c r="B12" s="31">
        <v>1220</v>
      </c>
      <c r="C12" s="31">
        <v>9048</v>
      </c>
      <c r="D12" s="32" t="s">
        <v>7</v>
      </c>
      <c r="E12" s="30" t="s">
        <v>19</v>
      </c>
      <c r="F12" s="33" t="s">
        <v>9</v>
      </c>
    </row>
    <row r="13" spans="1:6" ht="15.75">
      <c r="A13" s="79"/>
      <c r="B13" s="34">
        <v>1221</v>
      </c>
      <c r="C13" s="34">
        <v>6560</v>
      </c>
      <c r="D13" s="35" t="s">
        <v>7</v>
      </c>
      <c r="E13" s="36" t="s">
        <v>19</v>
      </c>
      <c r="F13" s="37" t="s">
        <v>9</v>
      </c>
    </row>
    <row r="14" spans="1:6" ht="15.75">
      <c r="A14" s="79"/>
      <c r="B14" s="34">
        <v>1222</v>
      </c>
      <c r="C14" s="34">
        <v>5424</v>
      </c>
      <c r="D14" s="35" t="s">
        <v>7</v>
      </c>
      <c r="E14" s="36" t="s">
        <v>19</v>
      </c>
      <c r="F14" s="37" t="s">
        <v>9</v>
      </c>
    </row>
    <row r="15" spans="1:6" ht="15.75">
      <c r="A15" s="79"/>
      <c r="B15" s="34">
        <v>1223</v>
      </c>
      <c r="C15" s="34">
        <v>4153</v>
      </c>
      <c r="D15" s="35" t="s">
        <v>7</v>
      </c>
      <c r="E15" s="36" t="s">
        <v>19</v>
      </c>
      <c r="F15" s="37" t="s">
        <v>9</v>
      </c>
    </row>
    <row r="16" spans="1:6" ht="15.75">
      <c r="A16" s="79"/>
      <c r="B16" s="34">
        <v>1224</v>
      </c>
      <c r="C16" s="34">
        <v>16899</v>
      </c>
      <c r="D16" s="35" t="s">
        <v>7</v>
      </c>
      <c r="E16" s="36" t="s">
        <v>19</v>
      </c>
      <c r="F16" s="37" t="s">
        <v>9</v>
      </c>
    </row>
    <row r="17" spans="1:6" ht="16.5" thickBot="1">
      <c r="A17" s="80"/>
      <c r="B17" s="38">
        <v>1225</v>
      </c>
      <c r="C17" s="38">
        <v>424</v>
      </c>
      <c r="D17" s="39" t="s">
        <v>7</v>
      </c>
      <c r="E17" s="40" t="s">
        <v>19</v>
      </c>
      <c r="F17" s="41" t="s">
        <v>9</v>
      </c>
    </row>
    <row r="18" spans="1:6" ht="16.5" thickBot="1">
      <c r="A18" s="17">
        <v>493</v>
      </c>
      <c r="B18" s="42" t="s">
        <v>20</v>
      </c>
      <c r="C18" s="42">
        <v>56636</v>
      </c>
      <c r="D18" s="43" t="s">
        <v>7</v>
      </c>
      <c r="E18" s="44" t="s">
        <v>86</v>
      </c>
      <c r="F18" s="45" t="s">
        <v>9</v>
      </c>
    </row>
    <row r="19" spans="1:6" ht="16.5" thickBot="1">
      <c r="A19" s="17">
        <v>547</v>
      </c>
      <c r="B19" s="42">
        <v>1219</v>
      </c>
      <c r="C19" s="42">
        <v>917</v>
      </c>
      <c r="D19" s="43" t="s">
        <v>24</v>
      </c>
      <c r="E19" s="44" t="s">
        <v>25</v>
      </c>
      <c r="F19" s="45" t="s">
        <v>9</v>
      </c>
    </row>
    <row r="20" spans="1:6" ht="16.5" thickBot="1">
      <c r="A20" s="17">
        <v>563</v>
      </c>
      <c r="B20" s="42" t="s">
        <v>21</v>
      </c>
      <c r="C20" s="42">
        <v>66750</v>
      </c>
      <c r="D20" s="43" t="s">
        <v>7</v>
      </c>
      <c r="E20" s="44" t="s">
        <v>86</v>
      </c>
      <c r="F20" s="45" t="s">
        <v>9</v>
      </c>
    </row>
    <row r="21" spans="1:6" ht="16.5" thickBot="1">
      <c r="A21" s="24">
        <v>575</v>
      </c>
      <c r="B21" s="46" t="s">
        <v>22</v>
      </c>
      <c r="C21" s="46">
        <v>416808</v>
      </c>
      <c r="D21" s="47" t="s">
        <v>14</v>
      </c>
      <c r="E21" s="48" t="s">
        <v>26</v>
      </c>
      <c r="F21" s="49" t="s">
        <v>9</v>
      </c>
    </row>
    <row r="22" spans="1:6" ht="15.75">
      <c r="A22" s="78">
        <v>594</v>
      </c>
      <c r="B22" s="31">
        <v>1218</v>
      </c>
      <c r="C22" s="31">
        <v>8544</v>
      </c>
      <c r="D22" s="32" t="s">
        <v>24</v>
      </c>
      <c r="E22" s="30" t="s">
        <v>27</v>
      </c>
      <c r="F22" s="33" t="s">
        <v>9</v>
      </c>
    </row>
    <row r="23" spans="1:6" ht="15.75">
      <c r="A23" s="79"/>
      <c r="B23" s="34">
        <v>1215</v>
      </c>
      <c r="C23" s="34">
        <v>14841</v>
      </c>
      <c r="D23" s="35" t="s">
        <v>24</v>
      </c>
      <c r="E23" s="36" t="s">
        <v>27</v>
      </c>
      <c r="F23" s="37" t="s">
        <v>9</v>
      </c>
    </row>
    <row r="24" spans="1:6" ht="15.75">
      <c r="A24" s="79"/>
      <c r="B24" s="34">
        <v>1216</v>
      </c>
      <c r="C24" s="34">
        <v>30712</v>
      </c>
      <c r="D24" s="35" t="s">
        <v>7</v>
      </c>
      <c r="E24" s="36" t="s">
        <v>28</v>
      </c>
      <c r="F24" s="37" t="s">
        <v>9</v>
      </c>
    </row>
    <row r="25" spans="1:6" ht="16.5" thickBot="1">
      <c r="A25" s="80"/>
      <c r="B25" s="38">
        <v>1217</v>
      </c>
      <c r="C25" s="38">
        <v>5638</v>
      </c>
      <c r="D25" s="39" t="s">
        <v>24</v>
      </c>
      <c r="E25" s="40" t="s">
        <v>29</v>
      </c>
      <c r="F25" s="41" t="s">
        <v>9</v>
      </c>
    </row>
    <row r="26" spans="1:6" ht="16.5" thickBot="1">
      <c r="A26" s="17">
        <v>671</v>
      </c>
      <c r="B26" s="42">
        <v>1213</v>
      </c>
      <c r="C26" s="42">
        <v>2184</v>
      </c>
      <c r="D26" s="43" t="s">
        <v>7</v>
      </c>
      <c r="E26" s="44" t="s">
        <v>19</v>
      </c>
      <c r="F26" s="45" t="s">
        <v>9</v>
      </c>
    </row>
    <row r="27" spans="1:6" ht="16.5" thickBot="1">
      <c r="A27" s="17">
        <v>672</v>
      </c>
      <c r="B27" s="42">
        <v>1214</v>
      </c>
      <c r="C27" s="42">
        <v>8899</v>
      </c>
      <c r="D27" s="43" t="s">
        <v>7</v>
      </c>
      <c r="E27" s="44" t="s">
        <v>19</v>
      </c>
      <c r="F27" s="45" t="s">
        <v>9</v>
      </c>
    </row>
    <row r="28" spans="1:6" ht="16.5" thickBot="1">
      <c r="A28" s="17">
        <v>673</v>
      </c>
      <c r="B28" s="42" t="s">
        <v>23</v>
      </c>
      <c r="C28" s="42">
        <v>4864</v>
      </c>
      <c r="D28" s="43" t="s">
        <v>7</v>
      </c>
      <c r="E28" s="44" t="s">
        <v>19</v>
      </c>
      <c r="F28" s="45" t="s">
        <v>9</v>
      </c>
    </row>
    <row r="29" spans="1:6" ht="16.5" thickBot="1">
      <c r="A29" s="17">
        <v>674</v>
      </c>
      <c r="B29" s="42">
        <v>1458</v>
      </c>
      <c r="C29" s="42">
        <v>233434</v>
      </c>
      <c r="D29" s="43" t="s">
        <v>7</v>
      </c>
      <c r="E29" s="50" t="s">
        <v>88</v>
      </c>
      <c r="F29" s="45" t="s">
        <v>9</v>
      </c>
    </row>
    <row r="30" spans="1:6" ht="16.5" thickBot="1">
      <c r="A30" s="17">
        <v>864</v>
      </c>
      <c r="B30" s="42">
        <v>469</v>
      </c>
      <c r="C30" s="42">
        <v>81708</v>
      </c>
      <c r="D30" s="43" t="s">
        <v>17</v>
      </c>
      <c r="E30" s="44"/>
      <c r="F30" s="45" t="s">
        <v>9</v>
      </c>
    </row>
    <row r="31" spans="1:6" ht="16.5" thickBot="1">
      <c r="A31" s="24">
        <v>865</v>
      </c>
      <c r="B31" s="46">
        <v>671</v>
      </c>
      <c r="C31" s="46">
        <v>219807</v>
      </c>
      <c r="D31" s="47" t="s">
        <v>14</v>
      </c>
      <c r="E31" s="48" t="s">
        <v>30</v>
      </c>
      <c r="F31" s="49" t="s">
        <v>9</v>
      </c>
    </row>
    <row r="32" spans="1:6" ht="15.75">
      <c r="A32" s="78">
        <v>885</v>
      </c>
      <c r="B32" s="31">
        <v>1231</v>
      </c>
      <c r="C32" s="31">
        <v>2466</v>
      </c>
      <c r="D32" s="32" t="s">
        <v>7</v>
      </c>
      <c r="E32" s="51" t="s">
        <v>89</v>
      </c>
      <c r="F32" s="33" t="s">
        <v>9</v>
      </c>
    </row>
    <row r="33" spans="1:6" ht="15.75">
      <c r="A33" s="79"/>
      <c r="B33" s="34">
        <v>1232</v>
      </c>
      <c r="C33" s="34">
        <v>1726</v>
      </c>
      <c r="D33" s="35" t="s">
        <v>24</v>
      </c>
      <c r="E33" s="36" t="s">
        <v>90</v>
      </c>
      <c r="F33" s="37" t="s">
        <v>9</v>
      </c>
    </row>
    <row r="34" spans="1:6" ht="16.5" thickBot="1">
      <c r="A34" s="80"/>
      <c r="B34" s="38">
        <v>1233</v>
      </c>
      <c r="C34" s="38">
        <v>6863</v>
      </c>
      <c r="D34" s="39" t="s">
        <v>24</v>
      </c>
      <c r="E34" s="40" t="s">
        <v>90</v>
      </c>
      <c r="F34" s="41" t="s">
        <v>9</v>
      </c>
    </row>
    <row r="35" spans="1:6" ht="16.5" thickBot="1">
      <c r="A35" s="17">
        <v>886</v>
      </c>
      <c r="B35" s="42">
        <v>1234</v>
      </c>
      <c r="C35" s="42">
        <v>7197</v>
      </c>
      <c r="D35" s="43" t="s">
        <v>7</v>
      </c>
      <c r="E35" s="44" t="s">
        <v>33</v>
      </c>
      <c r="F35" s="45" t="s">
        <v>9</v>
      </c>
    </row>
    <row r="36" spans="1:6" ht="15.75">
      <c r="A36" s="78">
        <v>901</v>
      </c>
      <c r="B36" s="31">
        <v>1267</v>
      </c>
      <c r="C36" s="31">
        <v>7767</v>
      </c>
      <c r="D36" s="32" t="s">
        <v>7</v>
      </c>
      <c r="E36" s="30" t="s">
        <v>33</v>
      </c>
      <c r="F36" s="33" t="s">
        <v>9</v>
      </c>
    </row>
    <row r="37" spans="1:6" ht="15.75">
      <c r="A37" s="79"/>
      <c r="B37" s="34">
        <v>1270</v>
      </c>
      <c r="C37" s="34">
        <v>650</v>
      </c>
      <c r="D37" s="35" t="s">
        <v>17</v>
      </c>
      <c r="E37" s="36" t="s">
        <v>34</v>
      </c>
      <c r="F37" s="37" t="s">
        <v>9</v>
      </c>
    </row>
    <row r="38" spans="1:6" ht="16.5" thickBot="1">
      <c r="A38" s="80"/>
      <c r="B38" s="40" t="s">
        <v>31</v>
      </c>
      <c r="C38" s="38">
        <v>392</v>
      </c>
      <c r="D38" s="39" t="s">
        <v>17</v>
      </c>
      <c r="E38" s="40" t="s">
        <v>35</v>
      </c>
      <c r="F38" s="41" t="s">
        <v>9</v>
      </c>
    </row>
    <row r="39" spans="1:6" ht="16.5" thickBot="1">
      <c r="A39" s="17">
        <v>919</v>
      </c>
      <c r="B39" s="42">
        <v>1228</v>
      </c>
      <c r="C39" s="42">
        <v>1485</v>
      </c>
      <c r="D39" s="43" t="s">
        <v>7</v>
      </c>
      <c r="E39" s="44" t="s">
        <v>36</v>
      </c>
      <c r="F39" s="45" t="s">
        <v>9</v>
      </c>
    </row>
    <row r="40" spans="1:6" ht="16.5" thickBot="1">
      <c r="A40" s="17">
        <v>921</v>
      </c>
      <c r="B40" s="42">
        <v>1227</v>
      </c>
      <c r="C40" s="42">
        <v>1254</v>
      </c>
      <c r="D40" s="43" t="s">
        <v>7</v>
      </c>
      <c r="E40" s="44" t="s">
        <v>36</v>
      </c>
      <c r="F40" s="45" t="s">
        <v>9</v>
      </c>
    </row>
    <row r="41" spans="1:6" ht="15.75">
      <c r="A41" s="78">
        <v>1047</v>
      </c>
      <c r="B41" s="30" t="s">
        <v>32</v>
      </c>
      <c r="C41" s="31">
        <v>11178</v>
      </c>
      <c r="D41" s="32" t="s">
        <v>7</v>
      </c>
      <c r="E41" s="30" t="s">
        <v>39</v>
      </c>
      <c r="F41" s="33" t="s">
        <v>9</v>
      </c>
    </row>
    <row r="42" spans="1:6" ht="15.75">
      <c r="A42" s="79"/>
      <c r="B42" s="34">
        <v>1459</v>
      </c>
      <c r="C42" s="34">
        <v>36743</v>
      </c>
      <c r="D42" s="35" t="s">
        <v>7</v>
      </c>
      <c r="E42" s="36" t="s">
        <v>37</v>
      </c>
      <c r="F42" s="37" t="s">
        <v>9</v>
      </c>
    </row>
    <row r="43" spans="1:6" ht="15.75">
      <c r="A43" s="79"/>
      <c r="B43" s="34">
        <v>1478</v>
      </c>
      <c r="C43" s="34">
        <v>14574</v>
      </c>
      <c r="D43" s="35" t="s">
        <v>7</v>
      </c>
      <c r="E43" s="36" t="s">
        <v>38</v>
      </c>
      <c r="F43" s="37" t="s">
        <v>9</v>
      </c>
    </row>
    <row r="44" spans="1:6" ht="15.75">
      <c r="A44" s="79"/>
      <c r="B44" s="34">
        <v>1492</v>
      </c>
      <c r="C44" s="34">
        <v>7811</v>
      </c>
      <c r="D44" s="35" t="s">
        <v>7</v>
      </c>
      <c r="E44" s="36" t="s">
        <v>38</v>
      </c>
      <c r="F44" s="37" t="s">
        <v>9</v>
      </c>
    </row>
    <row r="45" spans="1:6" ht="15.75">
      <c r="A45" s="79"/>
      <c r="B45" s="34">
        <v>1493</v>
      </c>
      <c r="C45" s="34">
        <v>304</v>
      </c>
      <c r="D45" s="35" t="s">
        <v>7</v>
      </c>
      <c r="E45" s="36" t="s">
        <v>38</v>
      </c>
      <c r="F45" s="37" t="s">
        <v>9</v>
      </c>
    </row>
    <row r="46" spans="1:6" ht="15.75">
      <c r="A46" s="79"/>
      <c r="B46" s="34">
        <v>1494</v>
      </c>
      <c r="C46" s="34">
        <v>32158</v>
      </c>
      <c r="D46" s="35" t="s">
        <v>7</v>
      </c>
      <c r="E46" s="36" t="s">
        <v>38</v>
      </c>
      <c r="F46" s="37" t="s">
        <v>9</v>
      </c>
    </row>
    <row r="47" spans="1:6" ht="15.75">
      <c r="A47" s="79"/>
      <c r="B47" s="34">
        <v>1495</v>
      </c>
      <c r="C47" s="34">
        <v>11598</v>
      </c>
      <c r="D47" s="35" t="s">
        <v>7</v>
      </c>
      <c r="E47" s="36" t="s">
        <v>38</v>
      </c>
      <c r="F47" s="37" t="s">
        <v>9</v>
      </c>
    </row>
    <row r="48" spans="1:6" ht="15.75">
      <c r="A48" s="79"/>
      <c r="B48" s="34">
        <v>1496</v>
      </c>
      <c r="C48" s="34">
        <v>5884</v>
      </c>
      <c r="D48" s="35" t="s">
        <v>7</v>
      </c>
      <c r="E48" s="36" t="s">
        <v>38</v>
      </c>
      <c r="F48" s="37" t="s">
        <v>9</v>
      </c>
    </row>
    <row r="49" spans="1:6" ht="15.75">
      <c r="A49" s="79"/>
      <c r="B49" s="34">
        <v>1497</v>
      </c>
      <c r="C49" s="34">
        <v>18168</v>
      </c>
      <c r="D49" s="35" t="s">
        <v>7</v>
      </c>
      <c r="E49" s="36" t="s">
        <v>40</v>
      </c>
      <c r="F49" s="37" t="s">
        <v>9</v>
      </c>
    </row>
    <row r="50" spans="1:6" ht="16.5" thickBot="1">
      <c r="A50" s="80"/>
      <c r="B50" s="38">
        <v>1501</v>
      </c>
      <c r="C50" s="38">
        <v>3367</v>
      </c>
      <c r="D50" s="39" t="s">
        <v>7</v>
      </c>
      <c r="E50" s="40" t="s">
        <v>41</v>
      </c>
      <c r="F50" s="41" t="s">
        <v>9</v>
      </c>
    </row>
    <row r="51" spans="1:6" ht="15.75">
      <c r="B51" s="21"/>
      <c r="C51" s="21"/>
      <c r="D51" s="21"/>
      <c r="E51" s="21"/>
      <c r="F51" s="21"/>
    </row>
    <row r="52" spans="1:6" ht="18">
      <c r="B52" s="52" t="s">
        <v>92</v>
      </c>
      <c r="C52" s="52"/>
      <c r="D52" s="52"/>
      <c r="E52" s="53">
        <f>C10+C21+C31</f>
        <v>881014</v>
      </c>
      <c r="F52" s="54" t="s">
        <v>98</v>
      </c>
    </row>
    <row r="53" spans="1:6" ht="18">
      <c r="B53" s="21" t="s">
        <v>93</v>
      </c>
      <c r="C53" s="21"/>
      <c r="D53" s="21"/>
      <c r="E53" s="55">
        <f>E54-E52</f>
        <v>1396629</v>
      </c>
      <c r="F53" s="22" t="s">
        <v>95</v>
      </c>
    </row>
    <row r="54" spans="1:6" ht="18">
      <c r="B54" s="27" t="s">
        <v>94</v>
      </c>
      <c r="C54" s="27"/>
      <c r="D54" s="27"/>
      <c r="E54" s="28">
        <f>SUM(C4:C50)</f>
        <v>2277643</v>
      </c>
      <c r="F54" s="29" t="s">
        <v>97</v>
      </c>
    </row>
  </sheetData>
  <mergeCells count="6">
    <mergeCell ref="A41:A50"/>
    <mergeCell ref="A4:A6"/>
    <mergeCell ref="A12:A17"/>
    <mergeCell ref="A22:A25"/>
    <mergeCell ref="A32:A34"/>
    <mergeCell ref="A36:A38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F20" sqref="F20"/>
    </sheetView>
  </sheetViews>
  <sheetFormatPr defaultRowHeight="15"/>
  <cols>
    <col min="2" max="2" width="9.5703125" customWidth="1"/>
    <col min="4" max="4" width="11.85546875" customWidth="1"/>
    <col min="5" max="5" width="20.7109375" customWidth="1"/>
    <col min="6" max="6" width="11.28515625" customWidth="1"/>
  </cols>
  <sheetData>
    <row r="1" spans="1:6" ht="23.25">
      <c r="B1" s="4" t="s">
        <v>65</v>
      </c>
      <c r="C1" s="4"/>
    </row>
    <row r="2" spans="1:6" ht="15.75" thickBot="1"/>
    <row r="3" spans="1:6" ht="21.75" thickBot="1">
      <c r="A3" s="18" t="s">
        <v>1</v>
      </c>
      <c r="B3" s="19" t="s">
        <v>2</v>
      </c>
      <c r="C3" s="19" t="s">
        <v>91</v>
      </c>
      <c r="D3" s="19" t="s">
        <v>3</v>
      </c>
      <c r="E3" s="19" t="s">
        <v>4</v>
      </c>
      <c r="F3" s="20" t="s">
        <v>5</v>
      </c>
    </row>
    <row r="4" spans="1:6" ht="15.75">
      <c r="A4" s="81">
        <v>219</v>
      </c>
      <c r="B4" s="31">
        <v>308</v>
      </c>
      <c r="C4" s="31">
        <v>25646</v>
      </c>
      <c r="D4" s="32" t="s">
        <v>7</v>
      </c>
      <c r="E4" s="30" t="s">
        <v>99</v>
      </c>
      <c r="F4" s="33" t="s">
        <v>9</v>
      </c>
    </row>
    <row r="5" spans="1:6" ht="15.75">
      <c r="A5" s="82"/>
      <c r="B5" s="34">
        <v>309</v>
      </c>
      <c r="C5" s="34">
        <v>144926</v>
      </c>
      <c r="D5" s="35" t="s">
        <v>7</v>
      </c>
      <c r="E5" s="36" t="s">
        <v>99</v>
      </c>
      <c r="F5" s="37" t="s">
        <v>9</v>
      </c>
    </row>
    <row r="6" spans="1:6" ht="16.5" thickBot="1">
      <c r="A6" s="83"/>
      <c r="B6" s="38">
        <v>315</v>
      </c>
      <c r="C6" s="38">
        <v>262176</v>
      </c>
      <c r="D6" s="39" t="s">
        <v>7</v>
      </c>
      <c r="E6" s="40" t="s">
        <v>99</v>
      </c>
      <c r="F6" s="41" t="s">
        <v>9</v>
      </c>
    </row>
    <row r="7" spans="1:6" ht="16.5" thickBot="1">
      <c r="A7" s="73">
        <v>334</v>
      </c>
      <c r="B7" s="46" t="s">
        <v>42</v>
      </c>
      <c r="C7" s="46">
        <v>1243781</v>
      </c>
      <c r="D7" s="47" t="s">
        <v>14</v>
      </c>
      <c r="E7" s="48" t="s">
        <v>100</v>
      </c>
      <c r="F7" s="49" t="s">
        <v>9</v>
      </c>
    </row>
    <row r="8" spans="1:6">
      <c r="A8" s="3"/>
      <c r="B8" s="3"/>
      <c r="D8" s="2"/>
      <c r="F8" s="2"/>
    </row>
    <row r="9" spans="1:6" ht="18">
      <c r="A9" s="3"/>
      <c r="B9" s="52" t="s">
        <v>92</v>
      </c>
      <c r="C9" s="52"/>
      <c r="D9" s="2"/>
      <c r="E9" s="25">
        <f>C7</f>
        <v>1243781</v>
      </c>
      <c r="F9" s="54" t="s">
        <v>98</v>
      </c>
    </row>
    <row r="10" spans="1:6" ht="18">
      <c r="A10" s="3"/>
      <c r="B10" s="21" t="s">
        <v>93</v>
      </c>
      <c r="C10" s="21"/>
      <c r="D10" s="2"/>
      <c r="E10" s="23">
        <f>E11-E9</f>
        <v>432748</v>
      </c>
      <c r="F10" s="26" t="s">
        <v>96</v>
      </c>
    </row>
    <row r="11" spans="1:6" ht="18">
      <c r="A11" s="3"/>
      <c r="B11" s="27" t="s">
        <v>94</v>
      </c>
      <c r="C11" s="27"/>
      <c r="D11" s="2"/>
      <c r="E11" s="59">
        <f>SUM(C4:C7)</f>
        <v>1676529</v>
      </c>
      <c r="F11" s="29" t="s">
        <v>97</v>
      </c>
    </row>
    <row r="12" spans="1:6">
      <c r="A12" s="3"/>
      <c r="B12" s="3"/>
      <c r="C12" s="3"/>
      <c r="D12" s="2"/>
      <c r="F12" s="2"/>
    </row>
    <row r="13" spans="1:6">
      <c r="A13" s="3"/>
      <c r="B13" s="3"/>
      <c r="C13" s="3"/>
      <c r="D13" s="2"/>
      <c r="F13" s="2"/>
    </row>
    <row r="14" spans="1:6">
      <c r="A14" s="3"/>
      <c r="B14" s="3"/>
      <c r="C14" s="3"/>
      <c r="D14" s="2"/>
      <c r="F14" s="2"/>
    </row>
    <row r="15" spans="1:6">
      <c r="A15" s="3"/>
      <c r="B15" s="3"/>
      <c r="C15" s="3"/>
      <c r="D15" s="2"/>
      <c r="F15" s="2"/>
    </row>
    <row r="16" spans="1:6">
      <c r="A16" s="3"/>
      <c r="B16" s="3"/>
      <c r="C16" s="3"/>
      <c r="D16" s="2"/>
      <c r="F16" s="2"/>
    </row>
    <row r="17" spans="1:6">
      <c r="A17" s="3"/>
      <c r="B17" s="3"/>
      <c r="C17" s="3"/>
      <c r="D17" s="2"/>
      <c r="F17" s="2"/>
    </row>
    <row r="18" spans="1:6">
      <c r="A18" s="3"/>
      <c r="B18" s="3"/>
      <c r="C18" s="3"/>
      <c r="D18" s="2"/>
      <c r="F18" s="2"/>
    </row>
    <row r="19" spans="1:6">
      <c r="A19" s="3"/>
      <c r="B19" s="3"/>
      <c r="C19" s="3"/>
      <c r="D19" s="2"/>
      <c r="F19" s="2"/>
    </row>
    <row r="20" spans="1:6">
      <c r="A20" s="3"/>
      <c r="B20" s="3"/>
      <c r="C20" s="3"/>
      <c r="D20" s="2"/>
      <c r="F20" s="2"/>
    </row>
    <row r="21" spans="1:6">
      <c r="A21" s="3"/>
      <c r="B21" s="3"/>
      <c r="C21" s="3"/>
      <c r="D21" s="2"/>
      <c r="F21" s="2"/>
    </row>
    <row r="22" spans="1:6">
      <c r="A22" s="3"/>
      <c r="B22" s="3"/>
      <c r="C22" s="3"/>
      <c r="D22" s="2"/>
      <c r="F22" s="2"/>
    </row>
    <row r="23" spans="1:6">
      <c r="A23" s="3"/>
      <c r="B23" s="3"/>
      <c r="C23" s="3"/>
      <c r="D23" s="2"/>
      <c r="F23" s="2"/>
    </row>
    <row r="24" spans="1:6">
      <c r="A24" s="3"/>
      <c r="B24" s="3"/>
      <c r="C24" s="3"/>
      <c r="D24" s="2"/>
      <c r="F24" s="2"/>
    </row>
    <row r="25" spans="1:6">
      <c r="A25" s="3"/>
      <c r="B25" s="3"/>
      <c r="C25" s="3"/>
      <c r="D25" s="2"/>
      <c r="F25" s="2"/>
    </row>
    <row r="26" spans="1:6">
      <c r="A26" s="3"/>
      <c r="B26" s="3"/>
      <c r="C26" s="3"/>
      <c r="D26" s="2"/>
      <c r="F26" s="2"/>
    </row>
    <row r="27" spans="1:6">
      <c r="A27" s="3"/>
      <c r="B27" s="3"/>
      <c r="C27" s="3"/>
      <c r="D27" s="2"/>
      <c r="F27" s="2"/>
    </row>
    <row r="28" spans="1:6">
      <c r="A28" s="3"/>
      <c r="B28" s="3"/>
      <c r="C28" s="3"/>
      <c r="D28" s="2"/>
      <c r="F28" s="2"/>
    </row>
    <row r="29" spans="1:6">
      <c r="A29" s="3"/>
      <c r="B29" s="3"/>
      <c r="C29" s="3"/>
      <c r="D29" s="2"/>
      <c r="E29" s="1"/>
      <c r="F29" s="2"/>
    </row>
    <row r="30" spans="1:6">
      <c r="A30" s="3"/>
      <c r="B30" s="3"/>
      <c r="C30" s="3"/>
      <c r="D30" s="2"/>
      <c r="F30" s="2"/>
    </row>
    <row r="31" spans="1:6">
      <c r="A31" s="3"/>
      <c r="B31" s="3"/>
      <c r="C31" s="3"/>
      <c r="D31" s="2"/>
      <c r="F31" s="2"/>
    </row>
    <row r="32" spans="1:6">
      <c r="A32" s="3"/>
      <c r="B32" s="3"/>
      <c r="C32" s="3"/>
      <c r="D32" s="2"/>
      <c r="E32" s="1"/>
      <c r="F32" s="2"/>
    </row>
    <row r="33" spans="1:6">
      <c r="A33" s="3"/>
      <c r="B33" s="3"/>
      <c r="C33" s="3"/>
      <c r="D33" s="2"/>
      <c r="F33" s="2"/>
    </row>
    <row r="34" spans="1:6">
      <c r="A34" s="3"/>
      <c r="B34" s="3"/>
      <c r="C34" s="3"/>
      <c r="D34" s="2"/>
      <c r="F34" s="2"/>
    </row>
    <row r="35" spans="1:6">
      <c r="A35" s="3"/>
      <c r="B35" s="3"/>
      <c r="C35" s="3"/>
      <c r="D35" s="2"/>
      <c r="F35" s="2"/>
    </row>
    <row r="36" spans="1:6">
      <c r="A36" s="3"/>
      <c r="B36" s="3"/>
      <c r="C36" s="3"/>
      <c r="D36" s="2"/>
      <c r="F36" s="2"/>
    </row>
    <row r="37" spans="1:6">
      <c r="B37" s="3"/>
      <c r="C37" s="3"/>
      <c r="D37" s="2"/>
      <c r="F37" s="2"/>
    </row>
    <row r="38" spans="1:6">
      <c r="C38" s="3"/>
      <c r="D38" s="2"/>
      <c r="F38" s="2"/>
    </row>
    <row r="39" spans="1:6">
      <c r="B39" s="3"/>
      <c r="C39" s="3"/>
      <c r="D39" s="2"/>
      <c r="F39" s="2"/>
    </row>
    <row r="40" spans="1:6">
      <c r="B40" s="3"/>
      <c r="C40" s="3"/>
      <c r="D40" s="2"/>
      <c r="F40" s="2"/>
    </row>
    <row r="41" spans="1:6">
      <c r="C41" s="3"/>
      <c r="D41" s="2"/>
      <c r="F41" s="2"/>
    </row>
    <row r="42" spans="1:6">
      <c r="B42" s="3"/>
      <c r="C42" s="3"/>
      <c r="D42" s="2"/>
      <c r="F42" s="2"/>
    </row>
    <row r="43" spans="1:6">
      <c r="B43" s="3"/>
      <c r="C43" s="3"/>
      <c r="D43" s="2"/>
      <c r="F43" s="2"/>
    </row>
    <row r="44" spans="1:6">
      <c r="B44" s="3"/>
      <c r="C44" s="3"/>
      <c r="D44" s="2"/>
      <c r="F44" s="2"/>
    </row>
    <row r="45" spans="1:6">
      <c r="B45" s="3"/>
      <c r="D45" s="2"/>
      <c r="F45" s="2"/>
    </row>
    <row r="46" spans="1:6">
      <c r="B46" s="3"/>
      <c r="D46" s="2"/>
      <c r="F46" s="2"/>
    </row>
    <row r="47" spans="1:6">
      <c r="B47" s="3"/>
      <c r="D47" s="2"/>
      <c r="F47" s="2"/>
    </row>
    <row r="48" spans="1:6">
      <c r="B48" s="3"/>
      <c r="D48" s="2"/>
      <c r="F48" s="2"/>
    </row>
    <row r="49" spans="2:6">
      <c r="B49" s="3"/>
      <c r="D49" s="2"/>
      <c r="F49" s="2"/>
    </row>
    <row r="50" spans="2:6">
      <c r="B50" s="3"/>
      <c r="D50" s="2"/>
      <c r="F50" s="2"/>
    </row>
  </sheetData>
  <mergeCells count="1">
    <mergeCell ref="A4:A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G21" sqref="G21"/>
    </sheetView>
  </sheetViews>
  <sheetFormatPr defaultRowHeight="15"/>
  <cols>
    <col min="4" max="4" width="12" customWidth="1"/>
    <col min="5" max="5" width="20.7109375" customWidth="1"/>
    <col min="6" max="6" width="11.7109375" customWidth="1"/>
  </cols>
  <sheetData>
    <row r="1" spans="1:6" ht="23.25">
      <c r="B1" s="4" t="s">
        <v>66</v>
      </c>
      <c r="C1" s="4"/>
    </row>
    <row r="2" spans="1:6" ht="15.75" thickBot="1"/>
    <row r="3" spans="1:6" ht="21.75" thickBot="1">
      <c r="A3" s="18" t="s">
        <v>1</v>
      </c>
      <c r="B3" s="19" t="s">
        <v>2</v>
      </c>
      <c r="C3" s="19" t="s">
        <v>91</v>
      </c>
      <c r="D3" s="19" t="s">
        <v>3</v>
      </c>
      <c r="E3" s="19" t="s">
        <v>4</v>
      </c>
      <c r="F3" s="20" t="s">
        <v>5</v>
      </c>
    </row>
    <row r="4" spans="1:6">
      <c r="A4" s="84">
        <v>2100</v>
      </c>
      <c r="B4" s="8" t="s">
        <v>43</v>
      </c>
      <c r="C4" s="9">
        <v>12300</v>
      </c>
      <c r="D4" s="10" t="s">
        <v>17</v>
      </c>
      <c r="E4" s="8"/>
      <c r="F4" s="11" t="s">
        <v>9</v>
      </c>
    </row>
    <row r="5" spans="1:6">
      <c r="A5" s="85"/>
      <c r="B5" s="5" t="s">
        <v>44</v>
      </c>
      <c r="C5" s="5">
        <v>4095</v>
      </c>
      <c r="D5" s="7" t="s">
        <v>17</v>
      </c>
      <c r="E5" s="6"/>
      <c r="F5" s="12" t="s">
        <v>9</v>
      </c>
    </row>
    <row r="6" spans="1:6">
      <c r="A6" s="85"/>
      <c r="B6" s="5" t="s">
        <v>45</v>
      </c>
      <c r="C6" s="5">
        <v>745</v>
      </c>
      <c r="D6" s="7" t="s">
        <v>17</v>
      </c>
      <c r="E6" s="6"/>
      <c r="F6" s="12" t="s">
        <v>9</v>
      </c>
    </row>
    <row r="7" spans="1:6">
      <c r="A7" s="85"/>
      <c r="B7" s="5" t="s">
        <v>46</v>
      </c>
      <c r="C7" s="5">
        <v>2634</v>
      </c>
      <c r="D7" s="7" t="s">
        <v>17</v>
      </c>
      <c r="E7" s="6"/>
      <c r="F7" s="12" t="s">
        <v>9</v>
      </c>
    </row>
    <row r="8" spans="1:6">
      <c r="A8" s="85"/>
      <c r="B8" s="5" t="s">
        <v>47</v>
      </c>
      <c r="C8" s="5">
        <v>1261</v>
      </c>
      <c r="D8" s="7" t="s">
        <v>17</v>
      </c>
      <c r="E8" s="6"/>
      <c r="F8" s="12" t="s">
        <v>9</v>
      </c>
    </row>
    <row r="9" spans="1:6">
      <c r="A9" s="85"/>
      <c r="B9" s="5" t="s">
        <v>48</v>
      </c>
      <c r="C9" s="5">
        <v>3466</v>
      </c>
      <c r="D9" s="7" t="s">
        <v>17</v>
      </c>
      <c r="E9" s="6"/>
      <c r="F9" s="12" t="s">
        <v>9</v>
      </c>
    </row>
    <row r="10" spans="1:6" ht="15.75" thickBot="1">
      <c r="A10" s="86"/>
      <c r="B10" s="13" t="s">
        <v>49</v>
      </c>
      <c r="C10" s="13">
        <v>3052</v>
      </c>
      <c r="D10" s="14" t="s">
        <v>17</v>
      </c>
      <c r="E10" s="15"/>
      <c r="F10" s="16" t="s">
        <v>9</v>
      </c>
    </row>
    <row r="11" spans="1:6">
      <c r="A11" s="84">
        <v>2101</v>
      </c>
      <c r="B11" s="9" t="s">
        <v>50</v>
      </c>
      <c r="C11" s="9">
        <v>1934</v>
      </c>
      <c r="D11" s="10" t="s">
        <v>17</v>
      </c>
      <c r="E11" s="8"/>
      <c r="F11" s="11" t="s">
        <v>9</v>
      </c>
    </row>
    <row r="12" spans="1:6">
      <c r="A12" s="85"/>
      <c r="B12" s="5" t="s">
        <v>101</v>
      </c>
      <c r="C12" s="5">
        <v>5649</v>
      </c>
      <c r="D12" s="7" t="s">
        <v>17</v>
      </c>
      <c r="E12" s="6"/>
      <c r="F12" s="12" t="s">
        <v>9</v>
      </c>
    </row>
    <row r="13" spans="1:6">
      <c r="A13" s="85"/>
      <c r="B13" s="5" t="s">
        <v>44</v>
      </c>
      <c r="C13" s="5">
        <v>12208</v>
      </c>
      <c r="D13" s="7" t="s">
        <v>17</v>
      </c>
      <c r="E13" s="6"/>
      <c r="F13" s="12" t="s">
        <v>9</v>
      </c>
    </row>
    <row r="14" spans="1:6">
      <c r="A14" s="85"/>
      <c r="B14" s="5" t="s">
        <v>51</v>
      </c>
      <c r="C14" s="5">
        <v>6463</v>
      </c>
      <c r="D14" s="7" t="s">
        <v>17</v>
      </c>
      <c r="E14" s="6"/>
      <c r="F14" s="12" t="s">
        <v>9</v>
      </c>
    </row>
    <row r="15" spans="1:6">
      <c r="A15" s="85"/>
      <c r="B15" s="5" t="s">
        <v>52</v>
      </c>
      <c r="C15" s="5">
        <v>2663</v>
      </c>
      <c r="D15" s="7" t="s">
        <v>17</v>
      </c>
      <c r="E15" s="6"/>
      <c r="F15" s="12" t="s">
        <v>9</v>
      </c>
    </row>
    <row r="16" spans="1:6" ht="15.75" thickBot="1">
      <c r="A16" s="86"/>
      <c r="B16" s="13" t="s">
        <v>53</v>
      </c>
      <c r="C16" s="13">
        <v>860</v>
      </c>
      <c r="D16" s="14" t="s">
        <v>17</v>
      </c>
      <c r="E16" s="15"/>
      <c r="F16" s="16" t="s">
        <v>9</v>
      </c>
    </row>
    <row r="17" spans="1:6">
      <c r="A17" s="3"/>
      <c r="B17" s="3"/>
      <c r="D17" s="2"/>
      <c r="F17" s="2"/>
    </row>
    <row r="18" spans="1:6" ht="15.75">
      <c r="A18" s="3"/>
      <c r="B18" s="52"/>
      <c r="C18" s="52"/>
      <c r="D18" s="2"/>
      <c r="F18" s="2"/>
    </row>
    <row r="19" spans="1:6" ht="18">
      <c r="A19" s="3"/>
      <c r="B19" s="21" t="s">
        <v>93</v>
      </c>
      <c r="C19" s="21"/>
      <c r="D19" s="2"/>
      <c r="E19" s="60">
        <f>SUM(C4:C16)</f>
        <v>57330</v>
      </c>
      <c r="F19" s="26" t="s">
        <v>96</v>
      </c>
    </row>
    <row r="20" spans="1:6" ht="15.75">
      <c r="A20" s="3"/>
      <c r="B20" s="27"/>
      <c r="C20" s="27"/>
      <c r="D20" s="2"/>
      <c r="F20" s="2"/>
    </row>
    <row r="21" spans="1:6">
      <c r="A21" s="3"/>
      <c r="B21" s="3"/>
      <c r="C21" s="3"/>
      <c r="D21" s="2"/>
      <c r="F21" s="2"/>
    </row>
    <row r="22" spans="1:6">
      <c r="A22" s="3"/>
      <c r="B22" s="3"/>
      <c r="C22" s="3"/>
      <c r="D22" s="2"/>
      <c r="F22" s="2"/>
    </row>
    <row r="23" spans="1:6">
      <c r="A23" s="3"/>
      <c r="B23" s="3"/>
      <c r="C23" s="3"/>
      <c r="D23" s="2"/>
      <c r="F23" s="2"/>
    </row>
    <row r="24" spans="1:6">
      <c r="A24" s="3"/>
      <c r="B24" s="3"/>
      <c r="C24" s="3"/>
      <c r="D24" s="2"/>
      <c r="F24" s="2"/>
    </row>
    <row r="25" spans="1:6">
      <c r="A25" s="3"/>
      <c r="B25" s="3"/>
      <c r="C25" s="3"/>
      <c r="D25" s="2"/>
      <c r="F25" s="2"/>
    </row>
    <row r="26" spans="1:6">
      <c r="A26" s="3"/>
      <c r="B26" s="3"/>
      <c r="C26" s="3"/>
      <c r="D26" s="2"/>
      <c r="F26" s="2"/>
    </row>
    <row r="27" spans="1:6">
      <c r="A27" s="3"/>
      <c r="B27" s="3"/>
      <c r="C27" s="3"/>
      <c r="D27" s="2"/>
      <c r="F27" s="2"/>
    </row>
    <row r="28" spans="1:6">
      <c r="A28" s="3"/>
      <c r="B28" s="3"/>
      <c r="C28" s="3"/>
      <c r="D28" s="2"/>
      <c r="F28" s="2"/>
    </row>
    <row r="29" spans="1:6">
      <c r="A29" s="3"/>
      <c r="B29" s="3"/>
      <c r="C29" s="3"/>
      <c r="D29" s="2"/>
      <c r="F29" s="2"/>
    </row>
    <row r="30" spans="1:6">
      <c r="A30" s="3"/>
      <c r="B30" s="3"/>
      <c r="C30" s="3"/>
      <c r="D30" s="2"/>
      <c r="E30" s="1"/>
      <c r="F30" s="2"/>
    </row>
    <row r="31" spans="1:6">
      <c r="A31" s="3"/>
      <c r="B31" s="3"/>
      <c r="C31" s="3"/>
      <c r="D31" s="2"/>
      <c r="F31" s="2"/>
    </row>
    <row r="32" spans="1:6">
      <c r="A32" s="3"/>
      <c r="B32" s="3"/>
      <c r="C32" s="3"/>
      <c r="D32" s="2"/>
      <c r="F32" s="2"/>
    </row>
    <row r="33" spans="1:6">
      <c r="A33" s="3"/>
      <c r="B33" s="3"/>
      <c r="C33" s="3"/>
      <c r="D33" s="2"/>
      <c r="E33" s="1"/>
      <c r="F33" s="2"/>
    </row>
    <row r="34" spans="1:6">
      <c r="A34" s="3"/>
      <c r="B34" s="3"/>
      <c r="C34" s="3"/>
      <c r="D34" s="2"/>
      <c r="F34" s="2"/>
    </row>
    <row r="35" spans="1:6">
      <c r="A35" s="3"/>
      <c r="B35" s="3"/>
      <c r="C35" s="3"/>
      <c r="D35" s="2"/>
      <c r="F35" s="2"/>
    </row>
    <row r="36" spans="1:6">
      <c r="A36" s="3"/>
      <c r="B36" s="3"/>
      <c r="C36" s="3"/>
      <c r="D36" s="2"/>
      <c r="F36" s="2"/>
    </row>
    <row r="37" spans="1:6">
      <c r="A37" s="3"/>
      <c r="B37" s="3"/>
      <c r="C37" s="3"/>
      <c r="D37" s="2"/>
      <c r="F37" s="2"/>
    </row>
    <row r="38" spans="1:6">
      <c r="B38" s="3"/>
      <c r="C38" s="3"/>
      <c r="D38" s="2"/>
      <c r="F38" s="2"/>
    </row>
    <row r="39" spans="1:6">
      <c r="C39" s="3"/>
      <c r="D39" s="2"/>
      <c r="F39" s="2"/>
    </row>
    <row r="40" spans="1:6">
      <c r="A40" s="3"/>
      <c r="B40" s="3"/>
      <c r="C40" s="3"/>
      <c r="D40" s="2"/>
      <c r="F40" s="2"/>
    </row>
    <row r="41" spans="1:6">
      <c r="A41" s="3"/>
      <c r="B41" s="3"/>
      <c r="C41" s="3"/>
      <c r="D41" s="2"/>
      <c r="F41" s="2"/>
    </row>
    <row r="42" spans="1:6">
      <c r="A42" s="3"/>
      <c r="C42" s="3"/>
      <c r="D42" s="2"/>
      <c r="F42" s="2"/>
    </row>
    <row r="43" spans="1:6">
      <c r="A43" s="3"/>
      <c r="B43" s="3"/>
      <c r="C43" s="3"/>
      <c r="D43" s="2"/>
      <c r="F43" s="2"/>
    </row>
    <row r="44" spans="1:6">
      <c r="A44" s="3"/>
      <c r="B44" s="3"/>
      <c r="C44" s="3"/>
      <c r="D44" s="2"/>
      <c r="F44" s="2"/>
    </row>
    <row r="45" spans="1:6">
      <c r="A45" s="3"/>
      <c r="B45" s="3"/>
      <c r="C45" s="3"/>
      <c r="D45" s="2"/>
      <c r="F45" s="2"/>
    </row>
    <row r="46" spans="1:6">
      <c r="A46" s="3"/>
      <c r="B46" s="3"/>
      <c r="C46" s="3"/>
      <c r="D46" s="2"/>
      <c r="F46" s="2"/>
    </row>
    <row r="47" spans="1:6">
      <c r="A47" s="3"/>
      <c r="B47" s="3"/>
      <c r="C47" s="3"/>
      <c r="D47" s="2"/>
      <c r="F47" s="2"/>
    </row>
    <row r="48" spans="1:6">
      <c r="A48" s="3"/>
      <c r="B48" s="3"/>
      <c r="C48" s="3"/>
      <c r="D48" s="2"/>
      <c r="F48" s="2"/>
    </row>
    <row r="49" spans="1:6">
      <c r="A49" s="3"/>
      <c r="B49" s="3"/>
      <c r="C49" s="3"/>
      <c r="D49" s="2"/>
      <c r="F49" s="2"/>
    </row>
    <row r="50" spans="1:6">
      <c r="A50" s="3"/>
      <c r="B50" s="3"/>
      <c r="C50" s="3"/>
      <c r="D50" s="2"/>
      <c r="F50" s="2"/>
    </row>
    <row r="51" spans="1:6">
      <c r="A51" s="3"/>
      <c r="B51" s="3"/>
      <c r="C51" s="3"/>
      <c r="D51" s="2"/>
      <c r="F51" s="2"/>
    </row>
    <row r="52" spans="1:6">
      <c r="C52" s="3"/>
    </row>
  </sheetData>
  <mergeCells count="2">
    <mergeCell ref="A4:A10"/>
    <mergeCell ref="A11:A1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5"/>
  <sheetViews>
    <sheetView topLeftCell="A34" workbookViewId="0">
      <selection activeCell="D49" sqref="D49"/>
    </sheetView>
  </sheetViews>
  <sheetFormatPr defaultRowHeight="15"/>
  <cols>
    <col min="3" max="3" width="10.85546875" customWidth="1"/>
    <col min="4" max="4" width="19.85546875" customWidth="1"/>
    <col min="5" max="5" width="20.7109375" customWidth="1"/>
    <col min="6" max="6" width="11.5703125" customWidth="1"/>
  </cols>
  <sheetData>
    <row r="1" spans="1:6" ht="23.25">
      <c r="B1" s="4" t="s">
        <v>67</v>
      </c>
      <c r="C1" s="4"/>
    </row>
    <row r="2" spans="1:6" ht="15.75" thickBot="1"/>
    <row r="3" spans="1:6" ht="21.75" thickBot="1">
      <c r="A3" s="18" t="s">
        <v>1</v>
      </c>
      <c r="B3" s="19" t="s">
        <v>2</v>
      </c>
      <c r="C3" s="19" t="s">
        <v>91</v>
      </c>
      <c r="D3" s="19" t="s">
        <v>3</v>
      </c>
      <c r="E3" s="19" t="s">
        <v>4</v>
      </c>
      <c r="F3" s="20" t="s">
        <v>5</v>
      </c>
    </row>
    <row r="4" spans="1:6" ht="15.75">
      <c r="A4" s="87">
        <v>512</v>
      </c>
      <c r="B4" s="30" t="s">
        <v>68</v>
      </c>
      <c r="C4" s="31">
        <v>100</v>
      </c>
      <c r="D4" s="32" t="s">
        <v>84</v>
      </c>
      <c r="E4" s="30"/>
      <c r="F4" s="33" t="s">
        <v>9</v>
      </c>
    </row>
    <row r="5" spans="1:6" ht="15.75">
      <c r="A5" s="88"/>
      <c r="B5" s="57" t="s">
        <v>69</v>
      </c>
      <c r="C5" s="57">
        <v>45909</v>
      </c>
      <c r="D5" s="56" t="s">
        <v>85</v>
      </c>
      <c r="E5" s="58"/>
      <c r="F5" s="61" t="s">
        <v>9</v>
      </c>
    </row>
    <row r="6" spans="1:6" ht="15.75">
      <c r="A6" s="88"/>
      <c r="B6" s="57" t="s">
        <v>70</v>
      </c>
      <c r="C6" s="57">
        <v>25838</v>
      </c>
      <c r="D6" s="56" t="s">
        <v>85</v>
      </c>
      <c r="E6" s="58"/>
      <c r="F6" s="61" t="s">
        <v>9</v>
      </c>
    </row>
    <row r="7" spans="1:6" ht="15.75">
      <c r="A7" s="88"/>
      <c r="B7" s="57" t="s">
        <v>71</v>
      </c>
      <c r="C7" s="57">
        <v>101922</v>
      </c>
      <c r="D7" s="56" t="s">
        <v>85</v>
      </c>
      <c r="E7" s="58"/>
      <c r="F7" s="61" t="s">
        <v>9</v>
      </c>
    </row>
    <row r="8" spans="1:6" ht="15.75">
      <c r="A8" s="88"/>
      <c r="B8" s="57" t="s">
        <v>72</v>
      </c>
      <c r="C8" s="57">
        <v>6069</v>
      </c>
      <c r="D8" s="56" t="s">
        <v>85</v>
      </c>
      <c r="E8" s="58"/>
      <c r="F8" s="61" t="s">
        <v>9</v>
      </c>
    </row>
    <row r="9" spans="1:6" ht="15.75">
      <c r="A9" s="88"/>
      <c r="B9" s="57" t="s">
        <v>73</v>
      </c>
      <c r="C9" s="57">
        <v>5743</v>
      </c>
      <c r="D9" s="56" t="s">
        <v>85</v>
      </c>
      <c r="E9" s="58"/>
      <c r="F9" s="61" t="s">
        <v>9</v>
      </c>
    </row>
    <row r="10" spans="1:6" ht="15.75">
      <c r="A10" s="88"/>
      <c r="B10" s="57" t="s">
        <v>74</v>
      </c>
      <c r="C10" s="57">
        <v>3640</v>
      </c>
      <c r="D10" s="56" t="s">
        <v>85</v>
      </c>
      <c r="E10" s="58"/>
      <c r="F10" s="61" t="s">
        <v>9</v>
      </c>
    </row>
    <row r="11" spans="1:6" ht="15.75">
      <c r="A11" s="88"/>
      <c r="B11" s="57" t="s">
        <v>75</v>
      </c>
      <c r="C11" s="57">
        <v>7773</v>
      </c>
      <c r="D11" s="56" t="s">
        <v>85</v>
      </c>
      <c r="E11" s="58"/>
      <c r="F11" s="61" t="s">
        <v>9</v>
      </c>
    </row>
    <row r="12" spans="1:6" ht="15.75">
      <c r="A12" s="88"/>
      <c r="B12" s="57" t="s">
        <v>76</v>
      </c>
      <c r="C12" s="57">
        <v>1763</v>
      </c>
      <c r="D12" s="56" t="s">
        <v>85</v>
      </c>
      <c r="E12" s="58"/>
      <c r="F12" s="61" t="s">
        <v>9</v>
      </c>
    </row>
    <row r="13" spans="1:6" ht="15.75">
      <c r="A13" s="88"/>
      <c r="B13" s="57" t="s">
        <v>77</v>
      </c>
      <c r="C13" s="57">
        <v>9684</v>
      </c>
      <c r="D13" s="56" t="s">
        <v>85</v>
      </c>
      <c r="E13" s="58"/>
      <c r="F13" s="61" t="s">
        <v>9</v>
      </c>
    </row>
    <row r="14" spans="1:6" ht="15.75">
      <c r="A14" s="88"/>
      <c r="B14" s="34">
        <v>1766</v>
      </c>
      <c r="C14" s="34">
        <v>6433</v>
      </c>
      <c r="D14" s="35" t="s">
        <v>7</v>
      </c>
      <c r="E14" s="36"/>
      <c r="F14" s="37" t="s">
        <v>9</v>
      </c>
    </row>
    <row r="15" spans="1:6" ht="15.75">
      <c r="A15" s="88"/>
      <c r="B15" s="34">
        <v>1767</v>
      </c>
      <c r="C15" s="34">
        <v>9771</v>
      </c>
      <c r="D15" s="35" t="s">
        <v>7</v>
      </c>
      <c r="E15" s="36"/>
      <c r="F15" s="37" t="s">
        <v>9</v>
      </c>
    </row>
    <row r="16" spans="1:6" ht="15.75">
      <c r="A16" s="88"/>
      <c r="B16" s="34" t="s">
        <v>78</v>
      </c>
      <c r="C16" s="34">
        <v>6406</v>
      </c>
      <c r="D16" s="35" t="s">
        <v>7</v>
      </c>
      <c r="E16" s="36"/>
      <c r="F16" s="37" t="s">
        <v>9</v>
      </c>
    </row>
    <row r="17" spans="1:6" ht="15.75">
      <c r="A17" s="88"/>
      <c r="B17" s="34" t="s">
        <v>79</v>
      </c>
      <c r="C17" s="34">
        <v>15287</v>
      </c>
      <c r="D17" s="35" t="s">
        <v>7</v>
      </c>
      <c r="E17" s="36"/>
      <c r="F17" s="37" t="s">
        <v>9</v>
      </c>
    </row>
    <row r="18" spans="1:6" ht="16.5" thickBot="1">
      <c r="A18" s="89"/>
      <c r="B18" s="38">
        <v>2007</v>
      </c>
      <c r="C18" s="38">
        <v>4173</v>
      </c>
      <c r="D18" s="39" t="s">
        <v>7</v>
      </c>
      <c r="E18" s="40"/>
      <c r="F18" s="41" t="s">
        <v>9</v>
      </c>
    </row>
    <row r="19" spans="1:6" ht="15.75">
      <c r="A19" s="87">
        <v>1379</v>
      </c>
      <c r="B19" s="62">
        <v>1633</v>
      </c>
      <c r="C19" s="62">
        <v>86376</v>
      </c>
      <c r="D19" s="63" t="s">
        <v>85</v>
      </c>
      <c r="E19" s="64"/>
      <c r="F19" s="65" t="s">
        <v>9</v>
      </c>
    </row>
    <row r="20" spans="1:6" ht="15.75">
      <c r="A20" s="88"/>
      <c r="B20" s="57">
        <v>1634</v>
      </c>
      <c r="C20" s="57">
        <v>3380</v>
      </c>
      <c r="D20" s="56" t="s">
        <v>85</v>
      </c>
      <c r="E20" s="58"/>
      <c r="F20" s="61" t="s">
        <v>9</v>
      </c>
    </row>
    <row r="21" spans="1:6" ht="15.75">
      <c r="A21" s="88"/>
      <c r="B21" s="57">
        <v>1635</v>
      </c>
      <c r="C21" s="57">
        <v>77361</v>
      </c>
      <c r="D21" s="56" t="s">
        <v>85</v>
      </c>
      <c r="E21" s="58"/>
      <c r="F21" s="61" t="s">
        <v>9</v>
      </c>
    </row>
    <row r="22" spans="1:6" ht="15.75">
      <c r="A22" s="88"/>
      <c r="B22" s="57">
        <v>1751</v>
      </c>
      <c r="C22" s="57">
        <v>11170</v>
      </c>
      <c r="D22" s="56" t="s">
        <v>85</v>
      </c>
      <c r="E22" s="58"/>
      <c r="F22" s="61" t="s">
        <v>9</v>
      </c>
    </row>
    <row r="23" spans="1:6" ht="15.75">
      <c r="A23" s="88"/>
      <c r="B23" s="57" t="s">
        <v>80</v>
      </c>
      <c r="C23" s="57">
        <v>11522</v>
      </c>
      <c r="D23" s="56" t="s">
        <v>85</v>
      </c>
      <c r="E23" s="58"/>
      <c r="F23" s="61" t="s">
        <v>9</v>
      </c>
    </row>
    <row r="24" spans="1:6" ht="15.75">
      <c r="A24" s="88"/>
      <c r="B24" s="57" t="s">
        <v>81</v>
      </c>
      <c r="C24" s="57">
        <v>13401</v>
      </c>
      <c r="D24" s="56" t="s">
        <v>85</v>
      </c>
      <c r="E24" s="58"/>
      <c r="F24" s="61" t="s">
        <v>9</v>
      </c>
    </row>
    <row r="25" spans="1:6" ht="15.75">
      <c r="A25" s="88"/>
      <c r="B25" s="57">
        <v>1753</v>
      </c>
      <c r="C25" s="57">
        <v>39035</v>
      </c>
      <c r="D25" s="56" t="s">
        <v>85</v>
      </c>
      <c r="E25" s="58"/>
      <c r="F25" s="61" t="s">
        <v>9</v>
      </c>
    </row>
    <row r="26" spans="1:6" ht="15.75">
      <c r="A26" s="88"/>
      <c r="B26" s="57">
        <v>1754</v>
      </c>
      <c r="C26" s="57">
        <v>61288</v>
      </c>
      <c r="D26" s="56" t="s">
        <v>85</v>
      </c>
      <c r="E26" s="58"/>
      <c r="F26" s="61" t="s">
        <v>9</v>
      </c>
    </row>
    <row r="27" spans="1:6" ht="15.75">
      <c r="A27" s="88"/>
      <c r="B27" s="57">
        <v>1755</v>
      </c>
      <c r="C27" s="57">
        <v>345318</v>
      </c>
      <c r="D27" s="56" t="s">
        <v>85</v>
      </c>
      <c r="E27" s="58"/>
      <c r="F27" s="61" t="s">
        <v>9</v>
      </c>
    </row>
    <row r="28" spans="1:6" ht="15.75">
      <c r="A28" s="88"/>
      <c r="B28" s="57">
        <v>1756</v>
      </c>
      <c r="C28" s="57">
        <v>46074</v>
      </c>
      <c r="D28" s="56" t="s">
        <v>85</v>
      </c>
      <c r="E28" s="58"/>
      <c r="F28" s="61" t="s">
        <v>9</v>
      </c>
    </row>
    <row r="29" spans="1:6" ht="15.75">
      <c r="A29" s="88"/>
      <c r="B29" s="57">
        <v>1757</v>
      </c>
      <c r="C29" s="57">
        <v>23778</v>
      </c>
      <c r="D29" s="56" t="s">
        <v>85</v>
      </c>
      <c r="E29" s="58"/>
      <c r="F29" s="61" t="s">
        <v>9</v>
      </c>
    </row>
    <row r="30" spans="1:6" ht="15.75">
      <c r="A30" s="88"/>
      <c r="B30" s="57" t="s">
        <v>82</v>
      </c>
      <c r="C30" s="57">
        <v>126098</v>
      </c>
      <c r="D30" s="56" t="s">
        <v>85</v>
      </c>
      <c r="E30" s="58"/>
      <c r="F30" s="61" t="s">
        <v>9</v>
      </c>
    </row>
    <row r="31" spans="1:6" ht="15.75">
      <c r="A31" s="88"/>
      <c r="B31" s="57" t="s">
        <v>83</v>
      </c>
      <c r="C31" s="57">
        <v>3640</v>
      </c>
      <c r="D31" s="56" t="s">
        <v>85</v>
      </c>
      <c r="E31" s="58"/>
      <c r="F31" s="61" t="s">
        <v>9</v>
      </c>
    </row>
    <row r="32" spans="1:6" ht="15.75">
      <c r="A32" s="88"/>
      <c r="B32" s="57">
        <v>1759</v>
      </c>
      <c r="C32" s="57">
        <v>137493</v>
      </c>
      <c r="D32" s="56" t="s">
        <v>85</v>
      </c>
      <c r="E32" s="58"/>
      <c r="F32" s="61" t="s">
        <v>9</v>
      </c>
    </row>
    <row r="33" spans="1:6" ht="15.75">
      <c r="A33" s="88"/>
      <c r="B33" s="57">
        <v>1760</v>
      </c>
      <c r="C33" s="57">
        <v>25266</v>
      </c>
      <c r="D33" s="56" t="s">
        <v>85</v>
      </c>
      <c r="E33" s="58"/>
      <c r="F33" s="61" t="s">
        <v>9</v>
      </c>
    </row>
    <row r="34" spans="1:6" ht="15.75">
      <c r="A34" s="88"/>
      <c r="B34" s="57">
        <v>1761</v>
      </c>
      <c r="C34" s="57">
        <v>28048</v>
      </c>
      <c r="D34" s="56" t="s">
        <v>85</v>
      </c>
      <c r="E34" s="58"/>
      <c r="F34" s="61" t="s">
        <v>9</v>
      </c>
    </row>
    <row r="35" spans="1:6" ht="15.75">
      <c r="A35" s="88"/>
      <c r="B35" s="57">
        <v>1763</v>
      </c>
      <c r="C35" s="57">
        <v>269957</v>
      </c>
      <c r="D35" s="56" t="s">
        <v>85</v>
      </c>
      <c r="E35" s="58"/>
      <c r="F35" s="61" t="s">
        <v>9</v>
      </c>
    </row>
    <row r="36" spans="1:6" ht="15.75">
      <c r="A36" s="88"/>
      <c r="B36" s="36" t="s">
        <v>54</v>
      </c>
      <c r="C36" s="34">
        <v>1587</v>
      </c>
      <c r="D36" s="35" t="s">
        <v>7</v>
      </c>
      <c r="E36" s="36"/>
      <c r="F36" s="37" t="s">
        <v>9</v>
      </c>
    </row>
    <row r="37" spans="1:6" ht="15.75">
      <c r="A37" s="88"/>
      <c r="B37" s="34" t="s">
        <v>55</v>
      </c>
      <c r="C37" s="34">
        <v>2473</v>
      </c>
      <c r="D37" s="35" t="s">
        <v>7</v>
      </c>
      <c r="E37" s="36"/>
      <c r="F37" s="37" t="s">
        <v>9</v>
      </c>
    </row>
    <row r="38" spans="1:6" ht="15.75">
      <c r="A38" s="88"/>
      <c r="B38" s="34" t="s">
        <v>56</v>
      </c>
      <c r="C38" s="34">
        <v>7462</v>
      </c>
      <c r="D38" s="35" t="s">
        <v>7</v>
      </c>
      <c r="E38" s="36"/>
      <c r="F38" s="37" t="s">
        <v>9</v>
      </c>
    </row>
    <row r="39" spans="1:6" ht="15.75">
      <c r="A39" s="88"/>
      <c r="B39" s="57">
        <v>1765</v>
      </c>
      <c r="C39" s="57">
        <v>3345</v>
      </c>
      <c r="D39" s="56" t="s">
        <v>14</v>
      </c>
      <c r="E39" s="58"/>
      <c r="F39" s="61" t="s">
        <v>9</v>
      </c>
    </row>
    <row r="40" spans="1:6" ht="15.75">
      <c r="A40" s="88"/>
      <c r="B40" s="57" t="s">
        <v>57</v>
      </c>
      <c r="C40" s="57">
        <v>653626</v>
      </c>
      <c r="D40" s="56" t="s">
        <v>14</v>
      </c>
      <c r="E40" s="58"/>
      <c r="F40" s="61" t="s">
        <v>9</v>
      </c>
    </row>
    <row r="41" spans="1:6" ht="15.75">
      <c r="A41" s="88"/>
      <c r="B41" s="57" t="s">
        <v>58</v>
      </c>
      <c r="C41" s="57">
        <v>218</v>
      </c>
      <c r="D41" s="56" t="s">
        <v>14</v>
      </c>
      <c r="E41" s="58"/>
      <c r="F41" s="61" t="s">
        <v>9</v>
      </c>
    </row>
    <row r="42" spans="1:6" ht="15.75">
      <c r="A42" s="88"/>
      <c r="B42" s="34">
        <v>1999</v>
      </c>
      <c r="C42" s="34">
        <v>12709</v>
      </c>
      <c r="D42" s="35" t="s">
        <v>7</v>
      </c>
      <c r="E42" s="36"/>
      <c r="F42" s="37" t="s">
        <v>9</v>
      </c>
    </row>
    <row r="43" spans="1:6" ht="15.75">
      <c r="A43" s="88"/>
      <c r="B43" s="34">
        <v>2000</v>
      </c>
      <c r="C43" s="34">
        <v>665</v>
      </c>
      <c r="D43" s="35" t="s">
        <v>7</v>
      </c>
      <c r="E43" s="36"/>
      <c r="F43" s="37" t="s">
        <v>9</v>
      </c>
    </row>
    <row r="44" spans="1:6" ht="15.75">
      <c r="A44" s="88"/>
      <c r="B44" s="57">
        <v>2001</v>
      </c>
      <c r="C44" s="57">
        <v>2100492</v>
      </c>
      <c r="D44" s="56" t="s">
        <v>14</v>
      </c>
      <c r="E44" s="58"/>
      <c r="F44" s="61" t="s">
        <v>9</v>
      </c>
    </row>
    <row r="45" spans="1:6" ht="15.75">
      <c r="A45" s="88"/>
      <c r="B45" s="34">
        <v>2002</v>
      </c>
      <c r="C45" s="34">
        <v>92378</v>
      </c>
      <c r="D45" s="35" t="s">
        <v>7</v>
      </c>
      <c r="E45" s="36"/>
      <c r="F45" s="37" t="s">
        <v>9</v>
      </c>
    </row>
    <row r="46" spans="1:6" ht="15.75">
      <c r="A46" s="88"/>
      <c r="B46" s="34">
        <v>2003</v>
      </c>
      <c r="C46" s="34">
        <v>6321</v>
      </c>
      <c r="D46" s="35" t="s">
        <v>7</v>
      </c>
      <c r="E46" s="36"/>
      <c r="F46" s="37" t="s">
        <v>9</v>
      </c>
    </row>
    <row r="47" spans="1:6" ht="15.75">
      <c r="A47" s="88"/>
      <c r="B47" s="34">
        <v>2004</v>
      </c>
      <c r="C47" s="34">
        <v>11399</v>
      </c>
      <c r="D47" s="35" t="s">
        <v>7</v>
      </c>
      <c r="E47" s="36"/>
      <c r="F47" s="37" t="s">
        <v>9</v>
      </c>
    </row>
    <row r="48" spans="1:6" ht="15.75">
      <c r="A48" s="88"/>
      <c r="B48" s="34">
        <v>2005</v>
      </c>
      <c r="C48" s="34">
        <v>5763</v>
      </c>
      <c r="D48" s="35" t="s">
        <v>7</v>
      </c>
      <c r="E48" s="36"/>
      <c r="F48" s="37" t="s">
        <v>9</v>
      </c>
    </row>
    <row r="49" spans="1:6" ht="15.75">
      <c r="A49" s="88"/>
      <c r="B49" s="57">
        <v>2008</v>
      </c>
      <c r="C49" s="57">
        <v>23554</v>
      </c>
      <c r="D49" s="56" t="s">
        <v>14</v>
      </c>
      <c r="E49" s="58"/>
      <c r="F49" s="61" t="s">
        <v>9</v>
      </c>
    </row>
    <row r="50" spans="1:6" ht="15.75">
      <c r="A50" s="88"/>
      <c r="B50" s="57">
        <v>2009</v>
      </c>
      <c r="C50" s="57">
        <v>187721</v>
      </c>
      <c r="D50" s="56" t="s">
        <v>14</v>
      </c>
      <c r="E50" s="58"/>
      <c r="F50" s="61" t="s">
        <v>9</v>
      </c>
    </row>
    <row r="51" spans="1:6" ht="16.5" thickBot="1">
      <c r="A51" s="89"/>
      <c r="B51" s="38">
        <v>2010</v>
      </c>
      <c r="C51" s="38">
        <v>960</v>
      </c>
      <c r="D51" s="39" t="s">
        <v>7</v>
      </c>
      <c r="E51" s="40"/>
      <c r="F51" s="41" t="s">
        <v>9</v>
      </c>
    </row>
    <row r="52" spans="1:6">
      <c r="A52" s="3"/>
      <c r="B52" s="3"/>
      <c r="D52" s="2"/>
      <c r="F52" s="2"/>
    </row>
    <row r="53" spans="1:6" ht="18">
      <c r="C53" s="52" t="s">
        <v>92</v>
      </c>
      <c r="D53" s="52"/>
      <c r="E53" s="75">
        <f>C5+C6+C7+C8+C9+C10+C11+C12+C13+C19+C20+C21+C22+C23+C24+C25+C26+C27+C28+C29+C30+C31+C32+C33+C34+C35+C39+C40+C41+C44+C49+C50</f>
        <v>4486502</v>
      </c>
      <c r="F53" s="54" t="s">
        <v>98</v>
      </c>
    </row>
    <row r="54" spans="1:6" ht="18">
      <c r="C54" s="21" t="s">
        <v>93</v>
      </c>
      <c r="D54" s="21"/>
      <c r="E54" s="23">
        <f>E55-E53</f>
        <v>183887</v>
      </c>
      <c r="F54" s="22" t="s">
        <v>95</v>
      </c>
    </row>
    <row r="55" spans="1:6" ht="18">
      <c r="C55" s="27" t="s">
        <v>94</v>
      </c>
      <c r="D55" s="27"/>
      <c r="E55" s="59">
        <f>SUM(C4:C51)</f>
        <v>4670389</v>
      </c>
      <c r="F55" s="29" t="s">
        <v>97</v>
      </c>
    </row>
    <row r="99" spans="1:6">
      <c r="A99" s="3">
        <v>1379</v>
      </c>
      <c r="B99" t="s">
        <v>54</v>
      </c>
      <c r="C99" s="3">
        <v>1587</v>
      </c>
      <c r="D99" s="2" t="s">
        <v>7</v>
      </c>
      <c r="F99" s="2" t="s">
        <v>9</v>
      </c>
    </row>
    <row r="100" spans="1:6">
      <c r="B100" s="3" t="s">
        <v>55</v>
      </c>
      <c r="C100" s="3">
        <v>2473</v>
      </c>
      <c r="D100" s="2" t="s">
        <v>7</v>
      </c>
      <c r="F100" s="2" t="s">
        <v>9</v>
      </c>
    </row>
    <row r="101" spans="1:6">
      <c r="B101" s="3" t="s">
        <v>56</v>
      </c>
      <c r="C101" s="3">
        <v>7462</v>
      </c>
      <c r="D101" s="2" t="s">
        <v>7</v>
      </c>
      <c r="F101" s="2" t="s">
        <v>9</v>
      </c>
    </row>
    <row r="102" spans="1:6">
      <c r="A102" s="3"/>
      <c r="B102" s="3">
        <v>1765</v>
      </c>
      <c r="C102" s="3">
        <v>3345</v>
      </c>
      <c r="D102" s="2" t="s">
        <v>14</v>
      </c>
      <c r="F102" s="2" t="s">
        <v>9</v>
      </c>
    </row>
    <row r="103" spans="1:6">
      <c r="A103" s="3"/>
      <c r="B103" s="3" t="s">
        <v>57</v>
      </c>
      <c r="C103" s="3">
        <v>653626</v>
      </c>
      <c r="D103" s="2" t="s">
        <v>14</v>
      </c>
      <c r="F103" s="2" t="s">
        <v>9</v>
      </c>
    </row>
    <row r="104" spans="1:6">
      <c r="A104" s="3"/>
      <c r="B104" s="3" t="s">
        <v>58</v>
      </c>
      <c r="C104" s="3">
        <v>218</v>
      </c>
      <c r="D104" s="2" t="s">
        <v>14</v>
      </c>
      <c r="F104" s="2" t="s">
        <v>9</v>
      </c>
    </row>
    <row r="105" spans="1:6">
      <c r="A105" s="3"/>
      <c r="B105" s="3">
        <v>1999</v>
      </c>
      <c r="C105" s="3">
        <v>12709</v>
      </c>
      <c r="D105" s="2" t="s">
        <v>7</v>
      </c>
      <c r="F105" s="2" t="s">
        <v>9</v>
      </c>
    </row>
    <row r="106" spans="1:6">
      <c r="A106" s="3"/>
      <c r="B106" s="3">
        <v>2000</v>
      </c>
      <c r="C106" s="3">
        <v>665</v>
      </c>
      <c r="D106" s="2" t="s">
        <v>7</v>
      </c>
      <c r="F106" s="2" t="s">
        <v>9</v>
      </c>
    </row>
    <row r="107" spans="1:6">
      <c r="A107" s="3"/>
      <c r="B107" s="3">
        <v>2001</v>
      </c>
      <c r="C107" s="3">
        <v>2100492</v>
      </c>
      <c r="D107" s="2" t="s">
        <v>14</v>
      </c>
      <c r="F107" s="2" t="s">
        <v>9</v>
      </c>
    </row>
    <row r="108" spans="1:6">
      <c r="A108" s="3"/>
      <c r="B108" s="3">
        <v>2002</v>
      </c>
      <c r="C108" s="3">
        <v>92378</v>
      </c>
      <c r="D108" s="2" t="s">
        <v>7</v>
      </c>
      <c r="F108" s="2" t="s">
        <v>9</v>
      </c>
    </row>
    <row r="109" spans="1:6">
      <c r="A109" s="3"/>
      <c r="B109" s="3">
        <v>2003</v>
      </c>
      <c r="C109" s="3">
        <v>6321</v>
      </c>
      <c r="D109" s="2" t="s">
        <v>7</v>
      </c>
      <c r="F109" s="2" t="s">
        <v>9</v>
      </c>
    </row>
    <row r="110" spans="1:6">
      <c r="A110" s="3"/>
      <c r="B110" s="3">
        <v>2004</v>
      </c>
      <c r="C110" s="3">
        <v>11399</v>
      </c>
      <c r="D110" s="2" t="s">
        <v>7</v>
      </c>
      <c r="F110" s="2" t="s">
        <v>9</v>
      </c>
    </row>
    <row r="111" spans="1:6">
      <c r="A111" s="3"/>
      <c r="B111" s="3">
        <v>2005</v>
      </c>
      <c r="C111" s="3">
        <v>5763</v>
      </c>
      <c r="D111" s="2" t="s">
        <v>7</v>
      </c>
      <c r="F111" s="2" t="s">
        <v>9</v>
      </c>
    </row>
    <row r="112" spans="1:6">
      <c r="A112" s="3"/>
      <c r="B112" s="3">
        <v>2008</v>
      </c>
      <c r="C112" s="3">
        <v>23554</v>
      </c>
      <c r="D112" s="2" t="s">
        <v>14</v>
      </c>
      <c r="F112" s="2" t="s">
        <v>9</v>
      </c>
    </row>
    <row r="113" spans="1:6">
      <c r="A113" s="3"/>
      <c r="B113" s="3">
        <v>2009</v>
      </c>
      <c r="C113" s="3">
        <v>187721</v>
      </c>
      <c r="D113" s="2" t="s">
        <v>14</v>
      </c>
      <c r="F113" s="2" t="s">
        <v>9</v>
      </c>
    </row>
    <row r="114" spans="1:6">
      <c r="A114" s="3"/>
      <c r="B114" s="3">
        <v>2010</v>
      </c>
      <c r="C114" s="3">
        <v>960</v>
      </c>
      <c r="D114" s="2" t="s">
        <v>7</v>
      </c>
      <c r="F114" s="2" t="s">
        <v>9</v>
      </c>
    </row>
    <row r="115" spans="1:6">
      <c r="A115" s="3"/>
      <c r="B115" s="3"/>
      <c r="C115" s="3"/>
      <c r="D115" s="2"/>
      <c r="F115" s="2"/>
    </row>
  </sheetData>
  <mergeCells count="2">
    <mergeCell ref="A4:A18"/>
    <mergeCell ref="A19:A5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14" sqref="E14"/>
    </sheetView>
  </sheetViews>
  <sheetFormatPr defaultRowHeight="15"/>
  <cols>
    <col min="4" max="4" width="22.140625" customWidth="1"/>
    <col min="5" max="5" width="23.85546875" customWidth="1"/>
    <col min="6" max="6" width="17.5703125" customWidth="1"/>
  </cols>
  <sheetData>
    <row r="1" spans="1:6" ht="23.25">
      <c r="B1" s="4" t="s">
        <v>64</v>
      </c>
    </row>
    <row r="3" spans="1:6" ht="21.75" thickBot="1">
      <c r="A3" s="66" t="s">
        <v>1</v>
      </c>
      <c r="B3" s="66" t="s">
        <v>2</v>
      </c>
      <c r="C3" s="66" t="s">
        <v>91</v>
      </c>
      <c r="D3" s="66" t="s">
        <v>3</v>
      </c>
      <c r="E3" s="66" t="s">
        <v>4</v>
      </c>
      <c r="F3" s="66" t="s">
        <v>5</v>
      </c>
    </row>
    <row r="4" spans="1:6" ht="16.5" thickBot="1">
      <c r="A4" s="76">
        <v>549</v>
      </c>
      <c r="B4" s="46">
        <v>673</v>
      </c>
      <c r="C4" s="46">
        <v>181054</v>
      </c>
      <c r="D4" s="47" t="s">
        <v>14</v>
      </c>
      <c r="E4" s="48" t="s">
        <v>59</v>
      </c>
      <c r="F4" s="49" t="s">
        <v>9</v>
      </c>
    </row>
    <row r="5" spans="1:6" ht="16.5" thickBot="1">
      <c r="A5" s="76">
        <v>551</v>
      </c>
      <c r="B5" s="46" t="s">
        <v>60</v>
      </c>
      <c r="C5" s="46">
        <v>161164</v>
      </c>
      <c r="D5" s="47" t="s">
        <v>14</v>
      </c>
      <c r="E5" s="48" t="s">
        <v>61</v>
      </c>
      <c r="F5" s="49" t="s">
        <v>9</v>
      </c>
    </row>
    <row r="6" spans="1:6" ht="16.5" thickBot="1">
      <c r="A6" s="77">
        <v>731</v>
      </c>
      <c r="B6" s="42" t="s">
        <v>16</v>
      </c>
      <c r="C6" s="42">
        <v>103956</v>
      </c>
      <c r="D6" s="43" t="s">
        <v>63</v>
      </c>
      <c r="E6" s="44" t="s">
        <v>62</v>
      </c>
      <c r="F6" s="45" t="s">
        <v>9</v>
      </c>
    </row>
    <row r="7" spans="1:6">
      <c r="A7" s="3"/>
      <c r="B7" s="3"/>
      <c r="D7" s="2"/>
      <c r="F7" s="2"/>
    </row>
    <row r="8" spans="1:6" ht="18">
      <c r="A8" s="3"/>
      <c r="B8" s="3"/>
      <c r="C8" s="52" t="s">
        <v>92</v>
      </c>
      <c r="D8" s="2"/>
      <c r="E8" s="25">
        <f>C4+C5</f>
        <v>342218</v>
      </c>
      <c r="F8" s="54" t="s">
        <v>98</v>
      </c>
    </row>
    <row r="9" spans="1:6" ht="18">
      <c r="A9" s="3"/>
      <c r="B9" s="3"/>
      <c r="C9" s="21" t="s">
        <v>93</v>
      </c>
      <c r="D9" s="2"/>
      <c r="E9" s="23">
        <f>E10-E8</f>
        <v>103956</v>
      </c>
      <c r="F9" s="22" t="s">
        <v>95</v>
      </c>
    </row>
    <row r="10" spans="1:6" ht="18">
      <c r="A10" s="3"/>
      <c r="B10" s="3"/>
      <c r="C10" s="27" t="s">
        <v>94</v>
      </c>
      <c r="D10" s="2"/>
      <c r="E10" s="59">
        <f>SUM(C4:C6)</f>
        <v>446174</v>
      </c>
      <c r="F10" s="29" t="s">
        <v>97</v>
      </c>
    </row>
    <row r="11" spans="1:6">
      <c r="A11" s="3"/>
      <c r="B11" s="3"/>
      <c r="C11" s="3"/>
      <c r="D11" s="2"/>
      <c r="F11" s="2"/>
    </row>
    <row r="12" spans="1:6">
      <c r="A12" s="3"/>
      <c r="B12" s="3"/>
      <c r="C12" s="3"/>
      <c r="D12" s="2"/>
      <c r="F12" s="2"/>
    </row>
    <row r="13" spans="1:6">
      <c r="A13" s="3"/>
      <c r="B13" s="3"/>
      <c r="C13" s="3"/>
      <c r="D13" s="2"/>
      <c r="F13" s="2"/>
    </row>
    <row r="14" spans="1:6">
      <c r="A14" s="3"/>
      <c r="B14" s="3"/>
      <c r="C14" s="3"/>
      <c r="D14" s="2"/>
      <c r="F14" s="2"/>
    </row>
    <row r="15" spans="1:6">
      <c r="A15" s="3"/>
      <c r="B15" s="3"/>
      <c r="C15" s="3"/>
      <c r="D15" s="2"/>
      <c r="F15" s="2"/>
    </row>
    <row r="16" spans="1:6">
      <c r="A16" s="3"/>
      <c r="B16" s="3"/>
      <c r="C16" s="3"/>
      <c r="D16" s="2"/>
      <c r="E16" s="1"/>
      <c r="F16" s="2"/>
    </row>
    <row r="17" spans="1:6">
      <c r="A17" s="3"/>
      <c r="B17" s="3"/>
      <c r="C17" s="3"/>
      <c r="D17" s="2"/>
      <c r="F17" s="2"/>
    </row>
    <row r="18" spans="1:6">
      <c r="A18" s="3"/>
      <c r="B18" s="3"/>
      <c r="C18" s="3"/>
      <c r="D18" s="2"/>
      <c r="F18" s="2"/>
    </row>
    <row r="19" spans="1:6">
      <c r="A19" s="3"/>
      <c r="B19" s="3"/>
      <c r="C19" s="3"/>
      <c r="D19" s="2"/>
      <c r="E19" s="1"/>
      <c r="F19" s="2"/>
    </row>
    <row r="20" spans="1:6">
      <c r="A20" s="3"/>
      <c r="B20" s="3"/>
      <c r="C20" s="3"/>
      <c r="D20" s="2"/>
      <c r="F20" s="2"/>
    </row>
    <row r="21" spans="1:6">
      <c r="A21" s="3"/>
      <c r="B21" s="3"/>
      <c r="C21" s="3"/>
      <c r="D21" s="2"/>
      <c r="F21" s="2"/>
    </row>
    <row r="22" spans="1:6">
      <c r="A22" s="3"/>
      <c r="B22" s="3"/>
      <c r="C22" s="3"/>
      <c r="D22" s="2"/>
      <c r="F22" s="2"/>
    </row>
    <row r="23" spans="1:6">
      <c r="A23" s="3"/>
      <c r="B23" s="3"/>
      <c r="C23" s="3"/>
      <c r="D23" s="2"/>
      <c r="F23" s="2"/>
    </row>
    <row r="24" spans="1:6">
      <c r="B24" s="3"/>
      <c r="C24" s="3"/>
      <c r="D24" s="2"/>
      <c r="F24" s="2"/>
    </row>
    <row r="25" spans="1:6">
      <c r="C25" s="3"/>
      <c r="D25" s="2"/>
      <c r="F25" s="2"/>
    </row>
    <row r="26" spans="1:6">
      <c r="A26" s="3"/>
      <c r="B26" s="3"/>
      <c r="C26" s="3"/>
      <c r="D26" s="2"/>
      <c r="F26" s="2"/>
    </row>
    <row r="27" spans="1:6">
      <c r="A27" s="3"/>
      <c r="B27" s="3"/>
      <c r="C27" s="3"/>
      <c r="D27" s="2"/>
      <c r="F27" s="2"/>
    </row>
    <row r="28" spans="1:6">
      <c r="A28" s="3"/>
      <c r="C28" s="3"/>
      <c r="D28" s="2"/>
      <c r="F28" s="2"/>
    </row>
    <row r="29" spans="1:6">
      <c r="A29" s="3"/>
      <c r="B29" s="3"/>
      <c r="C29" s="3"/>
      <c r="D29" s="2"/>
      <c r="F29" s="2"/>
    </row>
    <row r="30" spans="1:6">
      <c r="A30" s="3"/>
      <c r="B30" s="3"/>
      <c r="C30" s="3"/>
      <c r="D30" s="2"/>
      <c r="F30" s="2"/>
    </row>
    <row r="31" spans="1:6">
      <c r="A31" s="3"/>
      <c r="B31" s="3"/>
      <c r="C31" s="3"/>
      <c r="D31" s="2"/>
      <c r="F31" s="2"/>
    </row>
    <row r="32" spans="1:6">
      <c r="A32" s="3"/>
      <c r="B32" s="3"/>
      <c r="C32" s="3"/>
      <c r="D32" s="2"/>
      <c r="F32" s="2"/>
    </row>
    <row r="33" spans="1:6">
      <c r="A33" s="3"/>
      <c r="B33" s="3"/>
      <c r="C33" s="3"/>
      <c r="D33" s="2"/>
      <c r="F33" s="2"/>
    </row>
    <row r="34" spans="1:6">
      <c r="A34" s="3"/>
      <c r="B34" s="3"/>
      <c r="C34" s="3"/>
      <c r="D34" s="2"/>
      <c r="F34" s="2"/>
    </row>
    <row r="35" spans="1:6">
      <c r="A35" s="3"/>
      <c r="B35" s="3"/>
      <c r="C35" s="3"/>
      <c r="D35" s="2"/>
      <c r="F35" s="2"/>
    </row>
    <row r="36" spans="1:6">
      <c r="A36" s="3"/>
      <c r="B36" s="3"/>
      <c r="C36" s="3"/>
      <c r="D36" s="2"/>
      <c r="F36" s="2"/>
    </row>
    <row r="37" spans="1:6">
      <c r="A37" s="3"/>
      <c r="B37" s="3"/>
      <c r="C37" s="3"/>
      <c r="D37" s="2"/>
      <c r="F37" s="2"/>
    </row>
    <row r="38" spans="1:6">
      <c r="C38" s="3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Q8" sqref="Q8"/>
    </sheetView>
  </sheetViews>
  <sheetFormatPr defaultRowHeight="15"/>
  <cols>
    <col min="2" max="2" width="4.140625" customWidth="1"/>
    <col min="5" max="5" width="13.42578125" customWidth="1"/>
    <col min="6" max="6" width="10" customWidth="1"/>
    <col min="7" max="7" width="11.28515625" customWidth="1"/>
    <col min="8" max="8" width="10.5703125" customWidth="1"/>
    <col min="9" max="9" width="11.42578125" customWidth="1"/>
    <col min="11" max="11" width="13.85546875" style="74" customWidth="1"/>
    <col min="12" max="12" width="14.5703125" customWidth="1"/>
  </cols>
  <sheetData>
    <row r="1" spans="1:12" ht="21">
      <c r="A1" s="121" t="s">
        <v>128</v>
      </c>
      <c r="B1" s="1"/>
      <c r="C1" s="1"/>
    </row>
    <row r="2" spans="1:12" ht="15.75" thickBot="1"/>
    <row r="3" spans="1:12" ht="17.25">
      <c r="A3" s="122"/>
      <c r="B3" s="123"/>
      <c r="C3" s="123"/>
      <c r="D3" s="123"/>
      <c r="E3" s="124" t="s">
        <v>102</v>
      </c>
      <c r="F3" s="124" t="s">
        <v>103</v>
      </c>
      <c r="G3" s="124" t="s">
        <v>104</v>
      </c>
      <c r="H3" s="124" t="s">
        <v>105</v>
      </c>
      <c r="I3" s="124" t="s">
        <v>106</v>
      </c>
      <c r="J3" s="125" t="s">
        <v>108</v>
      </c>
      <c r="K3" s="126" t="s">
        <v>109</v>
      </c>
      <c r="L3" s="127" t="s">
        <v>114</v>
      </c>
    </row>
    <row r="4" spans="1:12" ht="15.75">
      <c r="A4" s="128" t="s">
        <v>110</v>
      </c>
      <c r="B4" s="129"/>
      <c r="C4" s="129"/>
      <c r="D4" s="130"/>
      <c r="E4" s="67">
        <f>'[1]KÚ Smrečany'!E52</f>
        <v>881014</v>
      </c>
      <c r="F4" s="68">
        <f>'[1]KÚ Jalovec'!E9</f>
        <v>1243781</v>
      </c>
      <c r="G4" s="69">
        <v>0</v>
      </c>
      <c r="H4" s="68">
        <f>'[1]KÚ Lipt.Ján'!E53</f>
        <v>4486502</v>
      </c>
      <c r="I4" s="68">
        <f>'[1]KÚ Žiar'!E8</f>
        <v>342218</v>
      </c>
      <c r="J4" s="71">
        <f>SUM(E4:I4)</f>
        <v>6953515</v>
      </c>
      <c r="K4" s="131" t="s">
        <v>112</v>
      </c>
      <c r="L4" s="132">
        <f>J4/5000</f>
        <v>1390.703</v>
      </c>
    </row>
    <row r="5" spans="1:12" ht="15.75">
      <c r="A5" s="133" t="s">
        <v>111</v>
      </c>
      <c r="B5" s="134"/>
      <c r="C5" s="134"/>
      <c r="D5" s="135"/>
      <c r="E5" s="70">
        <f>'[1]KÚ Smrečany'!E53</f>
        <v>1396629</v>
      </c>
      <c r="F5" s="70">
        <f>'[1]KÚ Jalovec'!E10</f>
        <v>432748</v>
      </c>
      <c r="G5" s="70">
        <f>'[1]KÚ Okoličné'!E19</f>
        <v>57330</v>
      </c>
      <c r="H5" s="70">
        <f>'[1]KÚ Lipt.Ján'!E54</f>
        <v>183887</v>
      </c>
      <c r="I5" s="70">
        <f>'[1]KÚ Žiar'!E9</f>
        <v>103956</v>
      </c>
      <c r="J5" s="72">
        <f>SUM(E5:I5)</f>
        <v>2174550</v>
      </c>
      <c r="K5" s="136" t="s">
        <v>113</v>
      </c>
      <c r="L5" s="132">
        <f>J5/2000</f>
        <v>1087.2750000000001</v>
      </c>
    </row>
    <row r="6" spans="1:12" ht="16.5" thickBot="1">
      <c r="A6" s="137" t="s">
        <v>94</v>
      </c>
      <c r="B6" s="138"/>
      <c r="C6" s="138"/>
      <c r="D6" s="139"/>
      <c r="E6" s="140">
        <f>SUM(E4:E5)</f>
        <v>2277643</v>
      </c>
      <c r="F6" s="140">
        <f>SUM(F4:F5)</f>
        <v>1676529</v>
      </c>
      <c r="G6" s="140">
        <f>SUM(G5)</f>
        <v>57330</v>
      </c>
      <c r="H6" s="140">
        <f>SUM(H4:H5)</f>
        <v>4670389</v>
      </c>
      <c r="I6" s="140">
        <f>SUM(I4:I5)</f>
        <v>446174</v>
      </c>
      <c r="J6" s="141">
        <f>SUM(J4:J5)</f>
        <v>9128065</v>
      </c>
      <c r="K6" s="142" t="s">
        <v>107</v>
      </c>
      <c r="L6" s="143">
        <f>SUM(L4:L5)</f>
        <v>2477.9780000000001</v>
      </c>
    </row>
    <row r="8" spans="1:12" ht="21">
      <c r="A8" s="121" t="s">
        <v>129</v>
      </c>
      <c r="B8" s="27"/>
      <c r="C8" s="27"/>
      <c r="D8" s="27"/>
    </row>
    <row r="9" spans="1:12" ht="15.75" thickBot="1">
      <c r="A9" s="144"/>
      <c r="B9" s="144"/>
      <c r="C9" s="144"/>
      <c r="D9" s="144"/>
      <c r="E9" s="144"/>
      <c r="F9" s="144"/>
      <c r="G9" s="144"/>
      <c r="H9" s="144"/>
      <c r="I9" s="144"/>
      <c r="J9" s="144"/>
    </row>
    <row r="10" spans="1:12" ht="18" thickBot="1">
      <c r="A10" s="145"/>
      <c r="B10" s="146"/>
      <c r="C10" s="146"/>
      <c r="D10" s="146"/>
      <c r="E10" s="146"/>
      <c r="F10" s="146"/>
      <c r="G10" s="146"/>
      <c r="H10" s="146"/>
      <c r="I10" s="146"/>
      <c r="J10" s="146"/>
      <c r="K10" s="147" t="s">
        <v>130</v>
      </c>
      <c r="L10" s="148" t="s">
        <v>114</v>
      </c>
    </row>
    <row r="11" spans="1:12" ht="18.75">
      <c r="A11" s="149" t="s">
        <v>131</v>
      </c>
      <c r="B11" s="150"/>
      <c r="C11" s="150"/>
      <c r="D11" s="150"/>
      <c r="E11" s="151"/>
      <c r="F11" s="152"/>
      <c r="G11" s="152"/>
      <c r="H11" s="152"/>
      <c r="I11" s="152"/>
      <c r="J11" s="152"/>
      <c r="K11" s="153" t="s">
        <v>132</v>
      </c>
      <c r="L11" s="154">
        <v>494</v>
      </c>
    </row>
    <row r="12" spans="1:12">
      <c r="A12" s="155"/>
      <c r="B12" s="152"/>
      <c r="C12" s="152"/>
      <c r="D12" s="152"/>
      <c r="E12" s="151"/>
      <c r="F12" s="152"/>
      <c r="G12" s="152"/>
      <c r="H12" s="152"/>
      <c r="I12" s="152"/>
      <c r="J12" s="152"/>
      <c r="K12" s="153"/>
      <c r="L12" s="154"/>
    </row>
    <row r="13" spans="1:12">
      <c r="A13" s="156" t="s">
        <v>133</v>
      </c>
      <c r="B13" s="144"/>
      <c r="C13" s="144" t="s">
        <v>134</v>
      </c>
      <c r="D13" s="144"/>
      <c r="E13" s="144"/>
      <c r="F13" s="144"/>
      <c r="G13" s="144"/>
      <c r="H13" s="144"/>
      <c r="I13" s="144"/>
      <c r="J13" s="144"/>
      <c r="K13" s="157"/>
      <c r="L13" s="158"/>
    </row>
    <row r="14" spans="1:12">
      <c r="A14" s="156" t="s">
        <v>135</v>
      </c>
      <c r="B14" s="144"/>
      <c r="C14" s="144" t="s">
        <v>136</v>
      </c>
      <c r="D14" s="144"/>
      <c r="E14" s="144"/>
      <c r="F14" s="144"/>
      <c r="G14" s="144"/>
      <c r="H14" s="144"/>
      <c r="I14" s="144"/>
      <c r="J14" s="144"/>
      <c r="K14" s="157"/>
      <c r="L14" s="158"/>
    </row>
    <row r="15" spans="1:12" ht="15.75" thickBot="1">
      <c r="A15" s="159" t="s">
        <v>137</v>
      </c>
      <c r="B15" s="92"/>
      <c r="C15" s="92" t="s">
        <v>138</v>
      </c>
      <c r="D15" s="92"/>
      <c r="E15" s="92"/>
      <c r="F15" s="92"/>
      <c r="G15" s="92"/>
      <c r="H15" s="92"/>
      <c r="I15" s="92"/>
      <c r="J15" s="92"/>
      <c r="K15" s="160"/>
      <c r="L15" s="161"/>
    </row>
    <row r="16" spans="1:12" ht="18.75">
      <c r="A16" s="149" t="s">
        <v>139</v>
      </c>
      <c r="B16" s="150"/>
      <c r="C16" s="150"/>
      <c r="D16" s="150"/>
      <c r="E16" s="152"/>
      <c r="F16" s="152"/>
      <c r="G16" s="152"/>
      <c r="H16" s="152"/>
      <c r="I16" s="152"/>
      <c r="J16" s="152"/>
      <c r="K16" s="162" t="s">
        <v>140</v>
      </c>
      <c r="L16" s="154">
        <v>897</v>
      </c>
    </row>
    <row r="17" spans="1:13" ht="18.75">
      <c r="A17" s="149"/>
      <c r="B17" s="150"/>
      <c r="C17" s="150"/>
      <c r="D17" s="150"/>
      <c r="E17" s="152"/>
      <c r="F17" s="152"/>
      <c r="G17" s="152"/>
      <c r="H17" s="152"/>
      <c r="I17" s="152"/>
      <c r="J17" s="152"/>
      <c r="K17" s="163"/>
      <c r="L17" s="154"/>
    </row>
    <row r="18" spans="1:13" ht="15.75" thickBot="1">
      <c r="A18" s="159" t="s">
        <v>141</v>
      </c>
      <c r="B18" s="92"/>
      <c r="C18" s="92" t="s">
        <v>142</v>
      </c>
      <c r="D18" s="92"/>
      <c r="E18" s="92"/>
      <c r="F18" s="92"/>
      <c r="G18" s="92"/>
      <c r="H18" s="92"/>
      <c r="I18" s="92"/>
      <c r="J18" s="92"/>
      <c r="K18" s="160"/>
      <c r="L18" s="161"/>
    </row>
    <row r="19" spans="1:13" ht="18.75">
      <c r="A19" s="164" t="s">
        <v>143</v>
      </c>
      <c r="B19" s="93"/>
      <c r="C19" s="93"/>
      <c r="D19" s="144"/>
      <c r="E19" s="144"/>
      <c r="F19" s="144"/>
      <c r="G19" s="144"/>
      <c r="H19" s="144"/>
      <c r="I19" s="144"/>
      <c r="J19" s="144"/>
      <c r="K19" s="165" t="s">
        <v>144</v>
      </c>
      <c r="L19" s="158">
        <v>1087</v>
      </c>
    </row>
    <row r="20" spans="1:13">
      <c r="A20" s="156"/>
      <c r="B20" s="144"/>
      <c r="C20" s="144"/>
      <c r="D20" s="144"/>
      <c r="E20" s="144"/>
      <c r="F20" s="144"/>
      <c r="G20" s="144"/>
      <c r="H20" s="144"/>
      <c r="I20" s="144"/>
      <c r="J20" s="144"/>
      <c r="K20" s="166"/>
      <c r="L20" s="158"/>
    </row>
    <row r="21" spans="1:13">
      <c r="A21" s="156" t="s">
        <v>145</v>
      </c>
      <c r="B21" s="144"/>
      <c r="C21" s="144" t="s">
        <v>146</v>
      </c>
      <c r="D21" s="144"/>
      <c r="E21" s="144"/>
      <c r="F21" s="144"/>
      <c r="G21" s="144"/>
      <c r="H21" s="144"/>
      <c r="I21" s="144"/>
      <c r="J21" s="144"/>
      <c r="K21" s="167"/>
      <c r="L21" s="158"/>
    </row>
    <row r="22" spans="1:13">
      <c r="A22" s="156" t="s">
        <v>147</v>
      </c>
      <c r="B22" s="144"/>
      <c r="C22" s="144" t="s">
        <v>148</v>
      </c>
      <c r="D22" s="144"/>
      <c r="E22" s="144"/>
      <c r="F22" s="144"/>
      <c r="G22" s="144"/>
      <c r="H22" s="144"/>
      <c r="I22" s="144"/>
      <c r="J22" s="144"/>
      <c r="K22" s="167"/>
      <c r="L22" s="158"/>
    </row>
    <row r="23" spans="1:13">
      <c r="A23" s="156" t="s">
        <v>149</v>
      </c>
      <c r="B23" s="144"/>
      <c r="C23" s="144" t="s">
        <v>150</v>
      </c>
      <c r="D23" s="144"/>
      <c r="E23" s="144"/>
      <c r="F23" s="144"/>
      <c r="G23" s="144"/>
      <c r="H23" s="144"/>
      <c r="I23" s="144"/>
      <c r="J23" s="144"/>
      <c r="K23" s="167"/>
      <c r="L23" s="158"/>
    </row>
    <row r="24" spans="1:13">
      <c r="A24" s="156" t="s">
        <v>151</v>
      </c>
      <c r="B24" s="144"/>
      <c r="C24" s="144" t="s">
        <v>142</v>
      </c>
      <c r="D24" s="144"/>
      <c r="E24" s="144"/>
      <c r="F24" s="144"/>
      <c r="G24" s="144"/>
      <c r="H24" s="144"/>
      <c r="I24" s="144"/>
      <c r="J24" s="144"/>
      <c r="K24" s="167"/>
      <c r="L24" s="158"/>
    </row>
    <row r="25" spans="1:13">
      <c r="A25" s="156" t="s">
        <v>152</v>
      </c>
      <c r="B25" s="144"/>
      <c r="C25" s="144" t="s">
        <v>153</v>
      </c>
      <c r="D25" s="144"/>
      <c r="E25" s="144"/>
      <c r="F25" s="144"/>
      <c r="G25" s="144"/>
      <c r="H25" s="144"/>
      <c r="I25" s="144"/>
      <c r="J25" s="144"/>
      <c r="K25" s="167"/>
      <c r="L25" s="158"/>
    </row>
    <row r="26" spans="1:13" ht="15.75" thickBot="1">
      <c r="A26" s="159"/>
      <c r="B26" s="92"/>
      <c r="C26" s="92"/>
      <c r="D26" s="92"/>
      <c r="E26" s="92"/>
      <c r="F26" s="92"/>
      <c r="G26" s="92"/>
      <c r="H26" s="92"/>
      <c r="I26" s="92"/>
      <c r="J26" s="92"/>
      <c r="K26" s="168"/>
      <c r="L26" s="161"/>
    </row>
    <row r="27" spans="1:13" ht="21.75" thickBot="1">
      <c r="A27" s="169" t="s">
        <v>154</v>
      </c>
      <c r="B27" s="170"/>
      <c r="C27" s="170"/>
      <c r="D27" s="170"/>
      <c r="E27" s="171"/>
      <c r="F27" s="170"/>
      <c r="G27" s="170"/>
      <c r="H27" s="170"/>
      <c r="I27" s="170"/>
      <c r="J27" s="170"/>
      <c r="K27" s="172" t="s">
        <v>155</v>
      </c>
      <c r="L27" s="173">
        <v>2478</v>
      </c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74"/>
      <c r="L28" s="1"/>
      <c r="M28" s="1"/>
    </row>
  </sheetData>
  <mergeCells count="4">
    <mergeCell ref="A3:D3"/>
    <mergeCell ref="A4:D4"/>
    <mergeCell ref="A5:D5"/>
    <mergeCell ref="A6:D6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0"/>
  <sheetViews>
    <sheetView zoomScale="78" zoomScaleNormal="78" workbookViewId="0">
      <selection activeCell="I29" sqref="I29"/>
    </sheetView>
  </sheetViews>
  <sheetFormatPr defaultRowHeight="15"/>
  <cols>
    <col min="3" max="4" width="18.42578125" customWidth="1"/>
  </cols>
  <sheetData>
    <row r="1" spans="1:6" ht="18.75">
      <c r="A1" s="90" t="s">
        <v>115</v>
      </c>
      <c r="B1" s="90"/>
      <c r="C1" s="90"/>
      <c r="D1" s="90"/>
      <c r="E1" s="90"/>
      <c r="F1" s="90"/>
    </row>
    <row r="2" spans="1:6" ht="18.75">
      <c r="A2" s="90" t="s">
        <v>116</v>
      </c>
      <c r="B2" s="90"/>
      <c r="C2" s="90"/>
      <c r="D2" s="90"/>
      <c r="E2" s="90"/>
      <c r="F2" s="90"/>
    </row>
    <row r="4" spans="1:6" ht="19.5" thickBot="1">
      <c r="A4" s="91" t="s">
        <v>117</v>
      </c>
      <c r="C4" s="92"/>
      <c r="D4" s="92"/>
    </row>
    <row r="5" spans="1:6" ht="21.75" thickBot="1">
      <c r="A5" s="93"/>
      <c r="B5" s="93"/>
      <c r="C5" s="94" t="s">
        <v>118</v>
      </c>
      <c r="D5" s="95" t="s">
        <v>119</v>
      </c>
    </row>
    <row r="6" spans="1:6" ht="18.75">
      <c r="A6" s="96" t="s">
        <v>120</v>
      </c>
      <c r="B6" s="97"/>
      <c r="C6" s="98">
        <v>1396629</v>
      </c>
      <c r="D6" s="99">
        <v>698</v>
      </c>
    </row>
    <row r="7" spans="1:6" ht="18.75">
      <c r="A7" s="100" t="s">
        <v>121</v>
      </c>
      <c r="B7" s="101"/>
      <c r="C7" s="102">
        <v>881014</v>
      </c>
      <c r="D7" s="103">
        <v>176</v>
      </c>
    </row>
    <row r="8" spans="1:6" ht="19.5" thickBot="1">
      <c r="A8" s="104" t="s">
        <v>107</v>
      </c>
      <c r="B8" s="105"/>
      <c r="C8" s="106">
        <f>SUM(C6:C7)</f>
        <v>2277643</v>
      </c>
      <c r="D8" s="107">
        <f>SUM(D6:D7)</f>
        <v>874</v>
      </c>
    </row>
    <row r="10" spans="1:6" ht="19.5" thickBot="1">
      <c r="A10" s="91" t="s">
        <v>122</v>
      </c>
      <c r="C10" s="92"/>
      <c r="D10" s="92"/>
    </row>
    <row r="11" spans="1:6" ht="21.75" thickBot="1">
      <c r="A11" s="93"/>
      <c r="B11" s="93"/>
      <c r="C11" s="94" t="s">
        <v>118</v>
      </c>
      <c r="D11" s="95" t="s">
        <v>119</v>
      </c>
    </row>
    <row r="12" spans="1:6" ht="18.75">
      <c r="A12" s="96" t="s">
        <v>120</v>
      </c>
      <c r="B12" s="97"/>
      <c r="C12" s="98">
        <v>103956</v>
      </c>
      <c r="D12" s="99">
        <v>52</v>
      </c>
    </row>
    <row r="13" spans="1:6" ht="18.75">
      <c r="A13" s="100" t="s">
        <v>121</v>
      </c>
      <c r="B13" s="101"/>
      <c r="C13" s="102">
        <v>342218</v>
      </c>
      <c r="D13" s="103">
        <v>68</v>
      </c>
    </row>
    <row r="14" spans="1:6" ht="19.5" thickBot="1">
      <c r="A14" s="104" t="s">
        <v>107</v>
      </c>
      <c r="B14" s="105"/>
      <c r="C14" s="106">
        <f>SUM(C12:C13)</f>
        <v>446174</v>
      </c>
      <c r="D14" s="107">
        <f>SUM(D12:D13)</f>
        <v>120</v>
      </c>
    </row>
    <row r="16" spans="1:6" ht="19.5" thickBot="1">
      <c r="A16" s="91" t="s">
        <v>123</v>
      </c>
      <c r="C16" s="92"/>
      <c r="D16" s="92"/>
    </row>
    <row r="17" spans="1:4" ht="21.75" thickBot="1">
      <c r="A17" s="93"/>
      <c r="B17" s="93"/>
      <c r="C17" s="94" t="s">
        <v>118</v>
      </c>
      <c r="D17" s="95" t="s">
        <v>119</v>
      </c>
    </row>
    <row r="18" spans="1:4" ht="18.75">
      <c r="A18" s="96" t="s">
        <v>120</v>
      </c>
      <c r="B18" s="97"/>
      <c r="C18" s="98">
        <v>183887</v>
      </c>
      <c r="D18" s="99">
        <v>92</v>
      </c>
    </row>
    <row r="19" spans="1:4" ht="18.75">
      <c r="A19" s="100" t="s">
        <v>121</v>
      </c>
      <c r="B19" s="101"/>
      <c r="C19" s="102">
        <v>4486502</v>
      </c>
      <c r="D19" s="103">
        <v>897</v>
      </c>
    </row>
    <row r="20" spans="1:4" ht="19.5" thickBot="1">
      <c r="A20" s="104" t="s">
        <v>107</v>
      </c>
      <c r="B20" s="105"/>
      <c r="C20" s="106">
        <f>SUM(C18:C19)</f>
        <v>4670389</v>
      </c>
      <c r="D20" s="107">
        <f>SUM(D18:D19)</f>
        <v>989</v>
      </c>
    </row>
    <row r="22" spans="1:4" ht="19.5" thickBot="1">
      <c r="A22" s="91" t="s">
        <v>124</v>
      </c>
      <c r="C22" s="92"/>
      <c r="D22" s="92"/>
    </row>
    <row r="23" spans="1:4" ht="21.75" thickBot="1">
      <c r="A23" s="93"/>
      <c r="B23" s="93"/>
      <c r="C23" s="94" t="s">
        <v>118</v>
      </c>
      <c r="D23" s="95" t="s">
        <v>119</v>
      </c>
    </row>
    <row r="24" spans="1:4" ht="18.75">
      <c r="A24" s="96" t="s">
        <v>120</v>
      </c>
      <c r="B24" s="97"/>
      <c r="C24" s="98">
        <v>432748</v>
      </c>
      <c r="D24" s="99">
        <v>216</v>
      </c>
    </row>
    <row r="25" spans="1:4" ht="18.75">
      <c r="A25" s="100" t="s">
        <v>121</v>
      </c>
      <c r="B25" s="101"/>
      <c r="C25" s="102">
        <v>1243781</v>
      </c>
      <c r="D25" s="103">
        <v>249</v>
      </c>
    </row>
    <row r="26" spans="1:4" ht="19.5" thickBot="1">
      <c r="A26" s="104" t="s">
        <v>107</v>
      </c>
      <c r="B26" s="105"/>
      <c r="C26" s="106">
        <f>SUM(C24:C25)</f>
        <v>1676529</v>
      </c>
      <c r="D26" s="107">
        <f>SUM(D24:D25)</f>
        <v>465</v>
      </c>
    </row>
    <row r="29" spans="1:4" ht="19.5" thickBot="1">
      <c r="A29" s="91" t="s">
        <v>125</v>
      </c>
    </row>
    <row r="30" spans="1:4" ht="21.75" thickBot="1">
      <c r="A30" s="93"/>
      <c r="B30" s="93"/>
      <c r="C30" s="94" t="s">
        <v>118</v>
      </c>
      <c r="D30" s="95" t="s">
        <v>119</v>
      </c>
    </row>
    <row r="31" spans="1:4" ht="19.5" thickBot="1">
      <c r="A31" s="108" t="s">
        <v>17</v>
      </c>
      <c r="B31" s="109"/>
      <c r="C31" s="110">
        <v>57330</v>
      </c>
      <c r="D31" s="111">
        <v>30</v>
      </c>
    </row>
    <row r="33" spans="1:4" ht="19.5" thickBot="1">
      <c r="A33" s="91" t="s">
        <v>126</v>
      </c>
    </row>
    <row r="34" spans="1:4" ht="21.75" thickBot="1">
      <c r="A34" s="93"/>
      <c r="B34" s="93"/>
      <c r="C34" s="94" t="s">
        <v>118</v>
      </c>
      <c r="D34" s="95" t="s">
        <v>119</v>
      </c>
    </row>
    <row r="35" spans="1:4" ht="18.75">
      <c r="A35" s="96" t="s">
        <v>120</v>
      </c>
      <c r="B35" s="97"/>
      <c r="C35" s="98">
        <v>2174550</v>
      </c>
      <c r="D35" s="99">
        <v>1087</v>
      </c>
    </row>
    <row r="36" spans="1:4" ht="19.5" thickBot="1">
      <c r="A36" s="112" t="s">
        <v>121</v>
      </c>
      <c r="B36" s="113"/>
      <c r="C36" s="114">
        <v>6953515</v>
      </c>
      <c r="D36" s="115">
        <v>1391</v>
      </c>
    </row>
    <row r="37" spans="1:4" ht="18.75">
      <c r="A37" s="116"/>
      <c r="B37" s="116"/>
      <c r="C37" s="117"/>
      <c r="D37" s="117"/>
    </row>
    <row r="38" spans="1:4" ht="15.75" thickBot="1"/>
    <row r="39" spans="1:4" ht="21.75" thickBot="1">
      <c r="A39" s="93"/>
      <c r="B39" s="93"/>
      <c r="C39" s="94" t="s">
        <v>118</v>
      </c>
      <c r="D39" s="95" t="s">
        <v>119</v>
      </c>
    </row>
    <row r="40" spans="1:4" ht="19.5" thickBot="1">
      <c r="A40" s="118" t="s">
        <v>127</v>
      </c>
      <c r="B40" s="119"/>
      <c r="C40" s="19">
        <f>SUM(C35:C36)</f>
        <v>9128065</v>
      </c>
      <c r="D40" s="120">
        <f>SUM(D35:D36)</f>
        <v>2478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KÚ Smrečany</vt:lpstr>
      <vt:lpstr>KÚ Jalovec</vt:lpstr>
      <vt:lpstr>KÚ Okoličné</vt:lpstr>
      <vt:lpstr>KÚ Lipt.Ján</vt:lpstr>
      <vt:lpstr>KÚ Žiar</vt:lpstr>
      <vt:lpstr>MPPS Smrečany</vt:lpstr>
      <vt:lpstr>Prehľad celkom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Kučerová</dc:creator>
  <cp:lastModifiedBy>Peter</cp:lastModifiedBy>
  <cp:lastPrinted>2015-03-01T18:03:22Z</cp:lastPrinted>
  <dcterms:created xsi:type="dcterms:W3CDTF">2015-03-01T14:47:05Z</dcterms:created>
  <dcterms:modified xsi:type="dcterms:W3CDTF">2015-03-06T16:39:05Z</dcterms:modified>
</cp:coreProperties>
</file>